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tabRatio="602" activeTab="1"/>
  </bookViews>
  <sheets>
    <sheet name="data" sheetId="1" r:id="rId1"/>
    <sheet name="rekapitulace" sheetId="2" r:id="rId2"/>
    <sheet name="tabulka" sheetId="3" r:id="rId3"/>
  </sheets>
  <definedNames/>
  <calcPr fullCalcOnLoad="1"/>
</workbook>
</file>

<file path=xl/comments1.xml><?xml version="1.0" encoding="utf-8"?>
<comments xmlns="http://schemas.openxmlformats.org/spreadsheetml/2006/main">
  <authors>
    <author>Jiři Grossmann</author>
  </authors>
  <commentList>
    <comment ref="G2339" authorId="0">
      <text>
        <r>
          <rPr>
            <b/>
            <sz val="8"/>
            <rFont val="Tahoma"/>
            <family val="0"/>
          </rPr>
          <t>Ruční řízení, vyjmuto z bilance!</t>
        </r>
      </text>
    </comment>
    <comment ref="F2599" authorId="0">
      <text>
        <r>
          <rPr>
            <b/>
            <sz val="8"/>
            <rFont val="Tahoma"/>
            <family val="0"/>
          </rPr>
          <t>Ruční řízení, vyjmuto z bilance!</t>
        </r>
      </text>
    </comment>
    <comment ref="G2735" authorId="0">
      <text>
        <r>
          <rPr>
            <b/>
            <sz val="8"/>
            <rFont val="Tahoma"/>
            <family val="0"/>
          </rPr>
          <t>Ruční řízení, vyjmuto z bilance!</t>
        </r>
      </text>
    </comment>
  </commentList>
</comments>
</file>

<file path=xl/sharedStrings.xml><?xml version="1.0" encoding="utf-8"?>
<sst xmlns="http://schemas.openxmlformats.org/spreadsheetml/2006/main" count="13239" uniqueCount="90">
  <si>
    <t>A</t>
  </si>
  <si>
    <t>N</t>
  </si>
  <si>
    <t>?</t>
  </si>
  <si>
    <t>Pomocná tabulka pro funkce</t>
  </si>
  <si>
    <t>Celkem</t>
  </si>
  <si>
    <t>řízení nerozpoznáno</t>
  </si>
  <si>
    <t>Celkem 2005</t>
  </si>
  <si>
    <t>A - dynamika, N - pevný program, 1 - nerozpoznáno, 0 - mimo provoz</t>
  </si>
  <si>
    <t>celkem záznamů</t>
  </si>
  <si>
    <t>Celkem 2004</t>
  </si>
  <si>
    <t>Jiráskovo náměstí</t>
  </si>
  <si>
    <t>Letenské náměstí</t>
  </si>
  <si>
    <t>Celkem září 2004</t>
  </si>
  <si>
    <t>Celkem říjen 2004</t>
  </si>
  <si>
    <t>Celkem listopad 2004</t>
  </si>
  <si>
    <t>Celkem prosinec 2004</t>
  </si>
  <si>
    <t>nehoda v křižovatce Argentinská x Plynární</t>
  </si>
  <si>
    <t>zrušeno</t>
  </si>
  <si>
    <t>Celkem leden 2005</t>
  </si>
  <si>
    <t>Celkem únor 2005</t>
  </si>
  <si>
    <t>Rekapitulace sledování řízení SSZ</t>
  </si>
  <si>
    <t>červená vlna pro tram obousměrně</t>
  </si>
  <si>
    <t>Celkem březen 2005</t>
  </si>
  <si>
    <t>%</t>
  </si>
  <si>
    <t>nehoda TRAM-IAD v křižovatce Veletržní - Dukelských Hrdinů, vozidla už odstavena z křižovatky, obnoven provoz</t>
  </si>
  <si>
    <t>nehoda IAD v křižovatce nábř. Kapitána Jaroše x Dukelských Hrdinů, poškozené SSZ</t>
  </si>
  <si>
    <t>nehoda v křižovatce Argentinská x Plynární zc</t>
  </si>
  <si>
    <t>Celkem duben 2005</t>
  </si>
  <si>
    <t>Celkem květen 2005</t>
  </si>
  <si>
    <t>AxP IK DYN?</t>
  </si>
  <si>
    <t>Palackého náměstí</t>
  </si>
  <si>
    <t>Celkem červen 2005</t>
  </si>
  <si>
    <t>0</t>
  </si>
  <si>
    <t xml:space="preserve"> </t>
  </si>
  <si>
    <t>Celkem červenec 2005</t>
  </si>
  <si>
    <t>1</t>
  </si>
  <si>
    <t>Celkem srpen 2005</t>
  </si>
  <si>
    <t>Celkem září 2005</t>
  </si>
  <si>
    <t>Celkem říjen 2005</t>
  </si>
  <si>
    <t>Monitorování řízení SSZ</t>
  </si>
  <si>
    <t>vzdutí IAD na Argentinské dc až k AxP</t>
  </si>
  <si>
    <t>Celkem listopad 2005</t>
  </si>
  <si>
    <t>Celkem prosinec 2005</t>
  </si>
  <si>
    <t>RŘ</t>
  </si>
  <si>
    <t>Celkem leden 2006</t>
  </si>
  <si>
    <t>Celkem únor 2006</t>
  </si>
  <si>
    <t>Celkem březen 2006</t>
  </si>
  <si>
    <t>Celkem duben 2006</t>
  </si>
  <si>
    <t>Celkem květen 2006</t>
  </si>
  <si>
    <t>Celkem červen 2006</t>
  </si>
  <si>
    <t>Celkem červenec 2006</t>
  </si>
  <si>
    <t>Celkem srpen 2006</t>
  </si>
  <si>
    <t>Celkem září 2006</t>
  </si>
  <si>
    <t>Celkem říjen 2006</t>
  </si>
  <si>
    <t>dynamické řízení</t>
  </si>
  <si>
    <t>(s preferencí)</t>
  </si>
  <si>
    <t>pevný program</t>
  </si>
  <si>
    <t>(bez preference)</t>
  </si>
  <si>
    <t>(žlutá nebo tma)</t>
  </si>
  <si>
    <t>mimo provoz</t>
  </si>
  <si>
    <t>Dukelských hrdinů - U Výstaviště</t>
  </si>
  <si>
    <t>Plynární - Osadní</t>
  </si>
  <si>
    <t>Argentinská - Plynární</t>
  </si>
  <si>
    <t>Veletržní - Dukelských hrdinů</t>
  </si>
  <si>
    <t>nábř. Kapitána Jaroše - Dukelských hrdinů</t>
  </si>
  <si>
    <t>nábř. Kapitána Jaroše - Štefánikův most</t>
  </si>
  <si>
    <t>Veletržní - Dukelských Hrdinů</t>
  </si>
  <si>
    <t>nábř. Kapitána Jaroše - Dukelských Hrdinů</t>
  </si>
  <si>
    <t>Patočkova - Střešovická</t>
  </si>
  <si>
    <t>Milady Horákové - U Brusnice</t>
  </si>
  <si>
    <t>Celkem listopad 2006</t>
  </si>
  <si>
    <t>Bubenské nábřeží - Argentinská</t>
  </si>
  <si>
    <t>Bubenské nábřeží - tramvajová trať</t>
  </si>
  <si>
    <t>Celkem prosinec 2006</t>
  </si>
  <si>
    <t>Celkem 2006</t>
  </si>
  <si>
    <t>obousměrná preference</t>
  </si>
  <si>
    <t>Celkem leden 2007</t>
  </si>
  <si>
    <t>Celkem únor 2007</t>
  </si>
  <si>
    <t>Celkem březen 2007</t>
  </si>
  <si>
    <t>Celkem duben 2007</t>
  </si>
  <si>
    <t>Celkem květen 2007</t>
  </si>
  <si>
    <t>Celkem červen 2007</t>
  </si>
  <si>
    <t>Celkem prázdniny 2007</t>
  </si>
  <si>
    <t>Celkem září 2007</t>
  </si>
  <si>
    <t>Celkem říjen 2007</t>
  </si>
  <si>
    <t>Celkem listopad 2007</t>
  </si>
  <si>
    <t>Celkem prosinec 2007</t>
  </si>
  <si>
    <t>Celkem 2007</t>
  </si>
  <si>
    <t>Celkem 1. čtvrtletí 2008</t>
  </si>
  <si>
    <t>Celkem 2. čtvrtletí 2008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</si>
</sst>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"/>
    <numFmt numFmtId="165" formatCode="mmm/yyyy"/>
    <numFmt numFmtId="166" formatCode="dd/mm/yy\ hh:mm"/>
    <numFmt numFmtId="167" formatCode="dd/mm/yy\ h:mm"/>
    <numFmt numFmtId="168" formatCode="ddd\ dd/mm/yy\ hh:mm"/>
    <numFmt numFmtId="169" formatCode="dddd\ dd/mm/yy\ h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8"/>
      <color indexed="1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b/>
      <sz val="8"/>
      <color indexed="23"/>
      <name val="Arial CE"/>
      <family val="2"/>
    </font>
    <font>
      <sz val="9.25"/>
      <name val="Arial CE"/>
      <family val="0"/>
    </font>
    <font>
      <sz val="6.5"/>
      <name val="Arial CE"/>
      <family val="2"/>
    </font>
    <font>
      <sz val="6.75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1.5"/>
      <name val="Arial CE"/>
      <family val="0"/>
    </font>
    <font>
      <b/>
      <sz val="9.25"/>
      <name val="Arial CE"/>
      <family val="2"/>
    </font>
    <font>
      <sz val="7.25"/>
      <name val="Arial CE"/>
      <family val="2"/>
    </font>
    <font>
      <b/>
      <sz val="8"/>
      <color indexed="62"/>
      <name val="Arial CE"/>
      <family val="2"/>
    </font>
    <font>
      <b/>
      <sz val="8"/>
      <name val="Tahoma"/>
      <family val="0"/>
    </font>
    <font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textRotation="90"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textRotation="90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9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textRotation="90"/>
    </xf>
    <xf numFmtId="0" fontId="2" fillId="0" borderId="0" xfId="0" applyFont="1" applyFill="1" applyAlignment="1">
      <alignment horizontal="center" textRotation="90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3" fillId="3" borderId="3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69" fontId="15" fillId="4" borderId="0" xfId="0" applyNumberFormat="1" applyFont="1" applyFill="1" applyAlignment="1">
      <alignment/>
    </xf>
    <xf numFmtId="1" fontId="15" fillId="4" borderId="0" xfId="0" applyNumberFormat="1" applyFont="1" applyFill="1" applyAlignment="1">
      <alignment horizontal="center"/>
    </xf>
    <xf numFmtId="169" fontId="15" fillId="5" borderId="0" xfId="0" applyNumberFormat="1" applyFont="1" applyFill="1" applyAlignment="1">
      <alignment/>
    </xf>
    <xf numFmtId="1" fontId="15" fillId="5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169" fontId="8" fillId="6" borderId="4" xfId="0" applyNumberFormat="1" applyFont="1" applyFill="1" applyBorder="1" applyAlignment="1">
      <alignment vertical="center"/>
    </xf>
    <xf numFmtId="169" fontId="8" fillId="6" borderId="5" xfId="0" applyNumberFormat="1" applyFont="1" applyFill="1" applyBorder="1" applyAlignment="1">
      <alignment vertical="center"/>
    </xf>
    <xf numFmtId="169" fontId="9" fillId="6" borderId="4" xfId="0" applyNumberFormat="1" applyFont="1" applyFill="1" applyBorder="1" applyAlignment="1">
      <alignment vertical="center"/>
    </xf>
    <xf numFmtId="169" fontId="9" fillId="6" borderId="5" xfId="0" applyNumberFormat="1" applyFont="1" applyFill="1" applyBorder="1" applyAlignment="1">
      <alignment vertical="center"/>
    </xf>
    <xf numFmtId="9" fontId="3" fillId="3" borderId="6" xfId="0" applyNumberFormat="1" applyFont="1" applyFill="1" applyBorder="1" applyAlignment="1">
      <alignment horizontal="center"/>
    </xf>
    <xf numFmtId="169" fontId="2" fillId="6" borderId="4" xfId="0" applyNumberFormat="1" applyFont="1" applyFill="1" applyBorder="1" applyAlignment="1">
      <alignment vertical="center"/>
    </xf>
    <xf numFmtId="169" fontId="2" fillId="6" borderId="5" xfId="0" applyNumberFormat="1" applyFont="1" applyFill="1" applyBorder="1" applyAlignment="1">
      <alignment vertical="center"/>
    </xf>
    <xf numFmtId="9" fontId="3" fillId="3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2" fillId="7" borderId="0" xfId="0" applyNumberFormat="1" applyFont="1" applyFill="1" applyAlignment="1">
      <alignment/>
    </xf>
    <xf numFmtId="49" fontId="5" fillId="7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9" fontId="5" fillId="7" borderId="0" xfId="0" applyNumberFormat="1" applyFont="1" applyFill="1" applyAlignment="1">
      <alignment horizontal="center"/>
    </xf>
    <xf numFmtId="9" fontId="4" fillId="7" borderId="0" xfId="0" applyNumberFormat="1" applyFont="1" applyFill="1" applyAlignment="1">
      <alignment horizontal="center"/>
    </xf>
    <xf numFmtId="9" fontId="3" fillId="7" borderId="0" xfId="0" applyNumberFormat="1" applyFont="1" applyFill="1" applyAlignment="1">
      <alignment horizontal="center"/>
    </xf>
    <xf numFmtId="9" fontId="3" fillId="7" borderId="3" xfId="0" applyNumberFormat="1" applyFont="1" applyFill="1" applyBorder="1" applyAlignment="1">
      <alignment horizontal="center"/>
    </xf>
    <xf numFmtId="1" fontId="5" fillId="7" borderId="0" xfId="0" applyNumberFormat="1" applyFont="1" applyFill="1" applyAlignment="1">
      <alignment horizontal="center"/>
    </xf>
    <xf numFmtId="1" fontId="10" fillId="7" borderId="0" xfId="0" applyNumberFormat="1" applyFont="1" applyFill="1" applyAlignment="1">
      <alignment horizontal="center"/>
    </xf>
    <xf numFmtId="1" fontId="2" fillId="7" borderId="0" xfId="0" applyNumberFormat="1" applyFont="1" applyFill="1" applyAlignment="1">
      <alignment/>
    </xf>
    <xf numFmtId="1" fontId="2" fillId="7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2" fillId="6" borderId="4" xfId="0" applyNumberFormat="1" applyFont="1" applyFill="1" applyBorder="1" applyAlignment="1">
      <alignment vertical="center" wrapText="1"/>
    </xf>
    <xf numFmtId="169" fontId="2" fillId="6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3125"/>
          <c:w val="0.991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rekapitulace!$B$13:$H$13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0414732"/>
        <c:axId val="28188269"/>
      </c:barChart>
      <c:catAx>
        <c:axId val="40414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28188269"/>
        <c:crosses val="autoZero"/>
        <c:auto val="1"/>
        <c:lblOffset val="100"/>
        <c:tickLblSkip val="1"/>
        <c:noMultiLvlLbl val="0"/>
      </c:catAx>
      <c:valAx>
        <c:axId val="281882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celé sledované období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4041473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rekapitulace!$A$102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rekapitulace!$B$103:$H$103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rekapitulace!$A$104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rekapitulace!$B$105:$H$105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rekapitulace!$A$106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rekapitulace!$B$107:$H$107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rekapitulace!$A$108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rekapitulace!$B$109:$H$109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347494"/>
        <c:axId val="48127447"/>
      </c:barChart>
      <c:catAx>
        <c:axId val="53474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březen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749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rekapitulace!$A$114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rekapitulace!$A$116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rekapitulace!$B$117:$H$117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rekapitulace!$A$118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rekapitulace!$B$119:$H$119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rekapitulace!$A$120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rekapitulace!$B$121:$H$121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0493840"/>
        <c:axId val="6009105"/>
      </c:barChart>
      <c:catAx>
        <c:axId val="304938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duben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9384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rekapitulace!$A$126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rekapitulace!$B$127:$H$127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rekapitulace!$A$128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rekapitulace!$B$129:$H$129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rekapitulace!$A$130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rekapitulace!$B$131:$H$131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rekapitulace!$A$132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rekapitulace!$B$133:$H$133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4081946"/>
        <c:axId val="16975467"/>
      </c:barChart>
      <c:catAx>
        <c:axId val="54081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975467"/>
        <c:crosses val="autoZero"/>
        <c:auto val="1"/>
        <c:lblOffset val="100"/>
        <c:tickLblSkip val="1"/>
        <c:noMultiLvlLbl val="0"/>
      </c:catAx>
      <c:valAx>
        <c:axId val="169754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květen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0819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rekapitulace!$A$138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rekapitulace!$B$139:$H$139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rekapitulace!$A$140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rekapitulace!$B$141:$H$141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rekapitulace!$A$142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rekapitulace!$B$143:$H$143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rekapitulace!$A$144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rekapitulace!$B$145:$H$145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8561476"/>
        <c:axId val="32835557"/>
      </c:barChart>
      <c:catAx>
        <c:axId val="185614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56147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rekapitulace!$A$150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rekapitulace!$B$151:$H$151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rekapitulace!$A$152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rekapitulace!$B$153:$H$153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rekapitulace!$A$154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rekapitulace!$B$155:$H$155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rekapitulace!$A$156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rekapitulace!$B$157:$H$157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7084558"/>
        <c:axId val="42434431"/>
      </c:barChart>
      <c:catAx>
        <c:axId val="27084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červenec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08455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rekapitulace!$A$162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rekapitulace!$B$163:$H$163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rekapitulace!$A$164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rekapitulace!$B$165:$H$165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rekapitulace!$A$166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rekapitulace!$B$167:$H$167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rekapitulace!$A$168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rekapitulace!$B$169:$H$169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6365560"/>
        <c:axId val="14636857"/>
      </c:barChart>
      <c:catAx>
        <c:axId val="46365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srpen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36556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rekapitulace!$A$174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rekapitulace!$B$175:$H$175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rekapitulace!$A$176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rekapitulace!$B$177:$H$177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rekapitulace!$A$178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rekapitulace!$B$179:$H$179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rekapitulace!$A$180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rekapitulace!$B$181:$H$181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4622850"/>
        <c:axId val="44734739"/>
      </c:barChart>
      <c:catAx>
        <c:axId val="646228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734739"/>
        <c:crosses val="autoZero"/>
        <c:auto val="1"/>
        <c:lblOffset val="100"/>
        <c:tickLblSkip val="1"/>
        <c:noMultiLvlLbl val="0"/>
      </c:catAx>
      <c:valAx>
        <c:axId val="4473473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září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62285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rekapitulace!$A$186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rekapitulace!$B$187:$H$187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rekapitulace!$A$188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rekapitulace!$B$189:$H$189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rekapitulace!$A$190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rekapitulace!$B$191:$H$191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rekapitulace!$A$192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rekapitulace!$B$193:$H$193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7068332"/>
        <c:axId val="66744077"/>
      </c:barChart>
      <c:catAx>
        <c:axId val="670683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říjen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706833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rekapitulace!$A$198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rekapitulace!$B$199:$H$199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rekapitulace!$A$200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rekapitulace!$B$201:$H$201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rekapitulace!$A$202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rekapitulace!$B$203:$H$203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rekapitulace!$A$204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rekapitulace!$B$205:$H$205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3825782"/>
        <c:axId val="37561127"/>
      </c:barChart>
      <c:catAx>
        <c:axId val="638257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561127"/>
        <c:crosses val="autoZero"/>
        <c:auto val="1"/>
        <c:lblOffset val="100"/>
        <c:tickLblSkip val="1"/>
        <c:noMultiLvlLbl val="0"/>
      </c:catAx>
      <c:valAx>
        <c:axId val="3756112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listopad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82578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rekapitulace!$A$210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rekapitulace!$B$211:$H$211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rekapitulace!$A$212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rekapitulace!$B$213:$H$213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rekapitulace!$A$214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rekapitulace!$B$215:$H$215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rekapitulace!$A$216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rekapitulace!$B$217:$H$217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505824"/>
        <c:axId val="22552417"/>
      </c:barChart>
      <c:catAx>
        <c:axId val="2505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prosinec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0582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rekapitulace!$A$66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rekapitulace!$A$68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rekapitulace!$A$70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rekapitulace!$B$71:$H$71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rekapitulace!$A$72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rekapitulace!$B$73:$G$73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2367830"/>
        <c:axId val="1548423"/>
      </c:barChart>
      <c:catAx>
        <c:axId val="52367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1548423"/>
        <c:crosses val="autoZero"/>
        <c:auto val="1"/>
        <c:lblOffset val="100"/>
        <c:tickLblSkip val="1"/>
        <c:noMultiLvlLbl val="0"/>
      </c:catAx>
      <c:valAx>
        <c:axId val="15484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sledované období roku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5236783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975"/>
          <c:w val="0.9925"/>
          <c:h val="0.9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rekapitulace!$A$234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rekapitulace!$B$235:$H$235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rekapitulace!$A$236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rekapitulace!$B$237:$H$237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rekapitulace!$A$238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rekapitulace!$B$239:$H$239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rekapitulace!$A$240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rekapitulace!$B$241:$H$241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645162"/>
        <c:axId val="14806459"/>
      </c:barChart>
      <c:catAx>
        <c:axId val="16451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Podíl zjištěných způsobů řízení za leden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4516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rekapitulace!$A$246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rekapitulace!$B$247:$H$247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rekapitulace!$A$248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rekapitulace!$B$249:$H$249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rekapitulace!$A$250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rekapitulace!$B$251:$H$251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rekapitulace!$A$252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rekapitulace!$B$253:$H$253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6149268"/>
        <c:axId val="58472501"/>
      </c:barChart>
      <c:catAx>
        <c:axId val="661492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únor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14926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rekapitulace!$A$258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rekapitulace!$B$259:$H$259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rekapitulace!$A$260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rekapitulace!$B$261:$H$261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rekapitulace!$A$262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rekapitulace!$B$263:$H$263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rekapitulace!$A$264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rekapitulace!$B$265:$H$265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6490462"/>
        <c:axId val="38652111"/>
      </c:barChart>
      <c:catAx>
        <c:axId val="564904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březen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49046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rekapitulace!$A$270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rekapitulace!$B$271:$H$271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rekapitulace!$A$272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rekapitulace!$B$273:$H$273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rekapitulace!$A$274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rekapitulace!$B$275:$H$275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rekapitulace!$A$276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rekapitulace!$B$277:$H$277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2324680"/>
        <c:axId val="43813257"/>
      </c:barChart>
      <c:catAx>
        <c:axId val="123246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813257"/>
        <c:crosses val="autoZero"/>
        <c:auto val="1"/>
        <c:lblOffset val="100"/>
        <c:tickLblSkip val="1"/>
        <c:noMultiLvlLbl val="0"/>
      </c:catAx>
      <c:valAx>
        <c:axId val="4381325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duben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32468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rekapitulace!$A$282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rekapitulace!$B$283:$H$283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rekapitulace!$A$284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rekapitulace!$B$285:$H$285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rekapitulace!$A$286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rekapitulace!$B$287:$H$287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rekapitulace!$A$288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rekapitulace!$B$289:$H$289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8774994"/>
        <c:axId val="59212899"/>
      </c:barChart>
      <c:catAx>
        <c:axId val="58774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květen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7499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rekapitulace!$A$294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rekapitulace!$B$295:$H$295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rekapitulace!$A$296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rekapitulace!$B$297:$H$297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rekapitulace!$A$298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rekapitulace!$B$299:$H$299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rekapitulace!$A$300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rekapitulace!$B$301:$H$301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3154044"/>
        <c:axId val="31515485"/>
      </c:barChart>
      <c:catAx>
        <c:axId val="63154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15404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rekapitulace!$A$306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rekapitulace!$B$307:$H$307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rekapitulace!$A$308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rekapitulace!$B$309:$H$309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rekapitulace!$A$310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rekapitulace!$B$311:$H$311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rekapitulace!$A$312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rekapitulace!$B$313:$H$313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5203910"/>
        <c:axId val="2617463"/>
      </c:barChart>
      <c:catAx>
        <c:axId val="15203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červenec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20391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rekapitulace!$A$318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rekapitulace!$B$319:$H$319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rekapitulace!$A$320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rekapitulace!$B$321:$H$321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rekapitulace!$A$322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rekapitulace!$B$323:$H$323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rekapitulace!$A$324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rekapitulace!$B$325:$H$325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3557168"/>
        <c:axId val="10687921"/>
      </c:barChart>
      <c:catAx>
        <c:axId val="23557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srpen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55716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rekapitulace!$A$330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rekapitulace!$B$331:$H$331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rekapitulace!$A$332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rekapitulace!$B$333:$H$333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rekapitulace!$A$334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rekapitulace!$B$335:$H$335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rekapitulace!$A$336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rekapitulace!$B$337:$H$337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9082426"/>
        <c:axId val="60415243"/>
      </c:barChart>
      <c:catAx>
        <c:axId val="29082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září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8242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rekapitulace!$A$342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rekapitulace!$B$343:$H$343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rekapitulace!$A$344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rekapitulace!$B$345:$H$345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rekapitulace!$A$346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rekapitulace!$B$347:$H$347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rekapitulace!$A$348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rekapitulace!$B$349:$H$349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866276"/>
        <c:axId val="61796485"/>
      </c:barChart>
      <c:catAx>
        <c:axId val="6866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říjen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86627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rekapitulace!$B$19:$H$19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rekapitulace!$B$23:$H$23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rekapitulace!$B$25:$H$25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3935808"/>
        <c:axId val="58313409"/>
      </c:barChart>
      <c:catAx>
        <c:axId val="13935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313409"/>
        <c:crosses val="autoZero"/>
        <c:auto val="1"/>
        <c:lblOffset val="100"/>
        <c:tickLblSkip val="1"/>
        <c:noMultiLvlLbl val="0"/>
      </c:catAx>
      <c:valAx>
        <c:axId val="583134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září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93580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rekapitulace!$A$354:$A$355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rekapitulace!$B$355:$I$355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rekapitulace!$A$356:$A$357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rekapitulace!$B$357:$I$357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rekapitulace!$A$358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rekapitulace!$B$359:$I$359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rekapitulace!$A$360:$A$361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rekapitulace!$B$361:$I$361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19297454"/>
        <c:axId val="39459359"/>
      </c:barChart>
      <c:catAx>
        <c:axId val="19297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listopad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974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5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rekapitulace!$A$366:$A$367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rekapitulace!$B$367:$I$367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rekapitulace!$A$368:$A$369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rekapitulace!$B$369:$I$369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rekapitulace!$A$370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rekapitulace!$B$371:$I$371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rekapitulace!$A$372:$A$373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rekapitulace!$B$373:$I$373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19589912"/>
        <c:axId val="42091481"/>
      </c:barChart>
      <c:catAx>
        <c:axId val="195899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prosinec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899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975"/>
          <c:w val="0.9925"/>
          <c:h val="0.8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rekapitulace!$A$378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rekapitulace!$B$379:$I$379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rekapitulace!$A$380:$A$381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rekapitulace!$B$381:$I$381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rekapitulace!$A$382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rekapitulace!$B$383:$I$383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rekapitulace!$A$384:$A$385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rekapitulace!$B$385:$I$385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43279010"/>
        <c:axId val="53966771"/>
      </c:barChart>
      <c:catAx>
        <c:axId val="43279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rok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4327901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75"/>
          <c:w val="0.9925"/>
          <c:h val="0.81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rekapitulace!$A$390:$A$391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rekapitulace!$B$391:$I$391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rekapitulace!$A$392:$A$393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rekapitulace!$B$393:$I$393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rekapitulace!$A$394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rekapitulace!$B$395:$I$395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rekapitulace!$A$396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rekapitulace!$B$397:$I$397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15938892"/>
        <c:axId val="9232301"/>
      </c:barChart>
      <c:catAx>
        <c:axId val="159388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leden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93889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5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rekapitulace!$A$402:$A$403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rekapitulace!$B$403:$I$403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rekapitulace!$A$404:$A$405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rekapitulace!$B$405:$I$405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rekapitulace!$A$406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rekapitulace!$B$407:$I$407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rekapitulace!$A$408:$A$409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rekapitulace!$B$409:$I$409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15981846"/>
        <c:axId val="9618887"/>
      </c:barChart>
      <c:catAx>
        <c:axId val="159818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únor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9818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0875"/>
          <c:w val="0.9925"/>
          <c:h val="0.87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rekapitulace!$A$414:$A$415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rekapitulace!$B$415:$K$415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rekapitulace!$A$416:$A$417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rekapitulace!$B$417:$K$417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rekapitulace!$A$418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rekapitulace!$B$419:$K$419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rekapitulace!$A$420:$A$421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rekapitulace!$B$421:$K$421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19461120"/>
        <c:axId val="40932353"/>
      </c:barChart>
      <c:catAx>
        <c:axId val="194611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březen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6112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155"/>
          <c:w val="0.99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rekapitulace!$A$426:$A$427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rekapitulace!$B$427:$K$427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rekapitulace!$A$428:$A$429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rekapitulace!$B$429:$K$429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rekapitulace!$A$430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rekapitulace!$B$431:$K$431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rekapitulace!$A$432:$A$433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rekapitulace!$B$433:$K$433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32846858"/>
        <c:axId val="27186267"/>
      </c:barChart>
      <c:catAx>
        <c:axId val="328468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duben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84685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155"/>
          <c:w val="0.99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rekapitulace!$A$438:$A$439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rekapitulace!$B$439:$K$439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rekapitulace!$A$440:$A$441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rekapitulace!$B$441:$K$441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rekapitulace!$A$442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rekapitulace!$B$443:$K$443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rekapitulace!$A$444:$A$445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rekapitulace!$B$445:$K$445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43349812"/>
        <c:axId val="54603989"/>
      </c:barChart>
      <c:catAx>
        <c:axId val="43349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květen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3498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155"/>
          <c:w val="0.99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rekapitulace!$A$450:$A$451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rekapitulace!$B$451:$K$451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rekapitulace!$A$452:$A$453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rekapitulace!$B$453:$K$453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rekapitulace!$A$454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rekapitulace!$B$455:$K$455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rekapitulace!$A$456:$A$457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rekapitulace!$B$457:$K$457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21673854"/>
        <c:axId val="60846959"/>
      </c:barChart>
      <c:catAx>
        <c:axId val="21673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6738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3"/>
          <c:w val="0.99275"/>
          <c:h val="0.8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rekapitulace!$A$462:$A$463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rekapitulace!$B$463:$K$463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rekapitulace!$A$464:$A$465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rekapitulace!$B$465:$K$465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rekapitulace!$A$466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rekapitulace!$B$467:$K$467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rekapitulace!$A$468:$A$469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rekapitulace!$B$469:$K$469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10751720"/>
        <c:axId val="29656617"/>
      </c:barChart>
      <c:catAx>
        <c:axId val="10751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prázdniny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5172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rekapitulace!$B$31:$H$31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rekapitulace!$B$33:$H$33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rekapitulace!$B$35:$H$35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rekapitulace!$B$37:$H$37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5058634"/>
        <c:axId val="25765659"/>
      </c:barChart>
      <c:catAx>
        <c:axId val="55058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765659"/>
        <c:crosses val="autoZero"/>
        <c:auto val="1"/>
        <c:lblOffset val="100"/>
        <c:tickLblSkip val="1"/>
        <c:noMultiLvlLbl val="0"/>
      </c:catAx>
      <c:valAx>
        <c:axId val="257656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říjen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0586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3"/>
          <c:w val="0.99275"/>
          <c:h val="0.8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rekapitulace!$A$474:$A$475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rekapitulace!$B$475:$K$475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rekapitulace!$A$476:$A$477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rekapitulace!$B$477:$K$477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rekapitulace!$A$478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rekapitulace!$B$479:$K$479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rekapitulace!$A$480:$A$481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rekapitulace!$B$481:$K$481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65582962"/>
        <c:axId val="53375747"/>
      </c:barChart>
      <c:catAx>
        <c:axId val="655829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375747"/>
        <c:crosses val="autoZero"/>
        <c:auto val="1"/>
        <c:lblOffset val="100"/>
        <c:tickLblSkip val="1"/>
        <c:noMultiLvlLbl val="0"/>
      </c:catAx>
      <c:valAx>
        <c:axId val="5337574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září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58296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75"/>
          <c:w val="0.99275"/>
          <c:h val="0.86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rekapitulace!$A$486:$A$487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rekapitulace!$B$487:$K$487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rekapitulace!$A$488:$A$489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rekapitulace!$B$489:$K$489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rekapitulace!$A$490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rekapitulace!$B$491:$K$491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rekapitulace!$A$492:$A$493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rekapitulace!$B$493:$K$493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10619676"/>
        <c:axId val="28468221"/>
      </c:barChart>
      <c:catAx>
        <c:axId val="106196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říjen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61967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25"/>
          <c:w val="0.99275"/>
          <c:h val="0.8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rekapitulace!$A$498:$A$499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rekapitulace!$B$499:$K$499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rekapitulace!$A$500:$A$501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rekapitulace!$B$501:$K$501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rekapitulace!$A$502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rekapitulace!$B$503:$K$503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rekapitulace!$A$504:$A$505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rekapitulace!$B$505:$K$505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54887398"/>
        <c:axId val="24224535"/>
      </c:barChart>
      <c:catAx>
        <c:axId val="548873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za listopad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88739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5"/>
          <c:w val="0.99275"/>
          <c:h val="0.86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rekapitulace!$A$510:$A$511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rekapitulace!$B$511:$K$511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rekapitulace!$A$512:$A$513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rekapitulace!$B$513:$K$513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rekapitulace!$A$514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rekapitulace!$B$515:$K$515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rekapitulace!$A$516:$A$517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rekapitulace!$B$517:$K$517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16694224"/>
        <c:axId val="16030289"/>
      </c:barChart>
      <c:catAx>
        <c:axId val="166942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za prosinec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69422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005"/>
          <c:w val="0.9925"/>
          <c:h val="0.8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rekapitulace!$A$522:$A$523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rekapitulace!$B$4:$IK$4</c:f>
              <c:strCache/>
            </c:strRef>
          </c:cat>
          <c:val>
            <c:numRef>
              <c:f>rekapitulace!$B$523:$K$523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rekapitulace!$A$524:$A$525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rekapitulace!$B$4:$IK$4</c:f>
              <c:strCache/>
            </c:strRef>
          </c:cat>
          <c:val>
            <c:numRef>
              <c:f>rekapitulace!$B$525:$K$525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rekapitulace!$A$526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rekapitulace!$B$4:$IK$4</c:f>
              <c:strCache/>
            </c:strRef>
          </c:cat>
          <c:val>
            <c:numRef>
              <c:f>rekapitulace!$B$527:$K$527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rekapitulace!$A$528:$A$529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rekapitulace!$B$4:$IK$4</c:f>
              <c:strCache/>
            </c:strRef>
          </c:cat>
          <c:val>
            <c:numRef>
              <c:f>rekapitulace!$B$529:$K$529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10054874"/>
        <c:axId val="23385003"/>
      </c:barChart>
      <c:catAx>
        <c:axId val="100548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rok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1005487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75"/>
          <c:w val="0.99275"/>
          <c:h val="0.8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rekapitulace!$A$534:$A$535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rekapitulace!$B$535:$K$535</c:f>
              <c:numCache/>
            </c:numRef>
          </c:val>
        </c:ser>
        <c:ser>
          <c:idx val="1"/>
          <c:order val="1"/>
          <c:tx>
            <c:strRef>
              <c:f>rekapitulace!$A$536:$A$537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rekapitulace!$B$537:$K$537</c:f>
              <c:numCache/>
            </c:numRef>
          </c:val>
        </c:ser>
        <c:ser>
          <c:idx val="2"/>
          <c:order val="2"/>
          <c:tx>
            <c:strRef>
              <c:f>rekapitulace!$A$538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rekapitulace!$B$539:$K$539</c:f>
              <c:numCache/>
            </c:numRef>
          </c:val>
        </c:ser>
        <c:ser>
          <c:idx val="3"/>
          <c:order val="3"/>
          <c:tx>
            <c:strRef>
              <c:f>rekapitulace!$A$540:$A$541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rekapitulace!$B$541:$K$541</c:f>
              <c:numCache/>
            </c:numRef>
          </c:val>
        </c:ser>
        <c:overlap val="100"/>
        <c:gapWidth val="100"/>
        <c:axId val="9138436"/>
        <c:axId val="15137061"/>
      </c:barChart>
      <c:catAx>
        <c:axId val="9138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1. čtvrtletí 2008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13843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75"/>
          <c:w val="0.99275"/>
          <c:h val="0.8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rekapitulace!$A$546:$A$547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rekapitulace!$B$547:$K$547</c:f>
              <c:numCache/>
            </c:numRef>
          </c:val>
        </c:ser>
        <c:ser>
          <c:idx val="1"/>
          <c:order val="1"/>
          <c:tx>
            <c:strRef>
              <c:f>rekapitulace!$A$548:$A$549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rekapitulace!$B$549:$K$549</c:f>
              <c:numCache/>
            </c:numRef>
          </c:val>
        </c:ser>
        <c:ser>
          <c:idx val="2"/>
          <c:order val="2"/>
          <c:tx>
            <c:strRef>
              <c:f>rekapitulace!$A$550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rekapitulace!$B$551:$K$551</c:f>
              <c:numCache/>
            </c:numRef>
          </c:val>
        </c:ser>
        <c:ser>
          <c:idx val="3"/>
          <c:order val="3"/>
          <c:tx>
            <c:strRef>
              <c:f>rekapitulace!$A$552:$A$553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rekapitulace!$B$553:$K$553</c:f>
              <c:numCache/>
            </c:numRef>
          </c:val>
        </c:ser>
        <c:overlap val="100"/>
        <c:gapWidth val="100"/>
        <c:axId val="2015822"/>
        <c:axId val="18142399"/>
      </c:barChart>
      <c:catAx>
        <c:axId val="20158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2. čtvrtletí 2008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582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rekapitulace!$B$43:$H$43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rekapitulace!$B$45:$H$45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rekapitulace!$B$47:$H$47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rekapitulace!$B$49:$H$49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0564340"/>
        <c:axId val="6643605"/>
      </c:barChart>
      <c:catAx>
        <c:axId val="305643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43605"/>
        <c:crosses val="autoZero"/>
        <c:auto val="1"/>
        <c:lblOffset val="100"/>
        <c:tickLblSkip val="1"/>
        <c:noMultiLvlLbl val="0"/>
      </c:catAx>
      <c:valAx>
        <c:axId val="66436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listopad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56434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rekapitulace!$B$55:$H$55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rekapitulace!$A$56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rekapitulace!$B$57:$H$57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rekapitulace!$A$58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rekapitulace!$B$59:$H$59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rekapitulace!$A$60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rekapitulace!$B$61:$H$61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9792446"/>
        <c:axId val="1261103"/>
      </c:barChart>
      <c:catAx>
        <c:axId val="597924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61103"/>
        <c:crosses val="autoZero"/>
        <c:auto val="1"/>
        <c:lblOffset val="100"/>
        <c:tickLblSkip val="1"/>
        <c:noMultiLvlLbl val="0"/>
      </c:catAx>
      <c:valAx>
        <c:axId val="12611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prosinec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7924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rekapitulace!$A$222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rekapitulace!$B$223:$H$223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rekapitulace!$A$224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rekapitulace!$B$225:$H$225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rekapitulace!$A$226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rekapitulace!$B$227:$H$227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rekapitulace!$A$228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rekapitulace!$B$229:$H$229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1349928"/>
        <c:axId val="35040489"/>
      </c:barChart>
      <c:catAx>
        <c:axId val="113499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rok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1134992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5"/>
          <c:w val="0.9925"/>
          <c:h val="0.81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rekapitulace!$A$78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rekapitulace!$B$79:$H$79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rekapitulace!$A$80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rekapitulace!$B$81:$H$81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rekapitulace!$A$82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rekapitulace!$B$83:$H$83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rekapitulace!$A$84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rekapitulace!$B$85:$H$85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6928946"/>
        <c:axId val="19707331"/>
      </c:barChart>
      <c:catAx>
        <c:axId val="46928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leden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289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1175"/>
          <c:w val="0.99375"/>
          <c:h val="0.8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rekapitulace!$A$90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rekapitulace!$B$91:$H$91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rekapitulace!$A$92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rekapitulace!$B$93:$H$93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rekapitulace!$A$94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rekapitulace!$B$95:$H$95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rekapitulace!$A$96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rekapitulace!$B$97:$H$97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3148252"/>
        <c:axId val="52789949"/>
      </c:barChart>
      <c:catAx>
        <c:axId val="431482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únor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14825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28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591050" y="2628900"/>
        <a:ext cx="61531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28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4591050" y="11201400"/>
        <a:ext cx="615315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28</xdr:col>
      <xdr:colOff>0</xdr:colOff>
      <xdr:row>28</xdr:row>
      <xdr:rowOff>0</xdr:rowOff>
    </xdr:to>
    <xdr:graphicFrame>
      <xdr:nvGraphicFramePr>
        <xdr:cNvPr id="3" name="Chart 4"/>
        <xdr:cNvGraphicFramePr/>
      </xdr:nvGraphicFramePr>
      <xdr:xfrm>
        <a:off x="4591050" y="4343400"/>
        <a:ext cx="615315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28</xdr:col>
      <xdr:colOff>0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4591050" y="6057900"/>
        <a:ext cx="615315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28</xdr:col>
      <xdr:colOff>0</xdr:colOff>
      <xdr:row>52</xdr:row>
      <xdr:rowOff>0</xdr:rowOff>
    </xdr:to>
    <xdr:graphicFrame>
      <xdr:nvGraphicFramePr>
        <xdr:cNvPr id="5" name="Chart 6"/>
        <xdr:cNvGraphicFramePr/>
      </xdr:nvGraphicFramePr>
      <xdr:xfrm>
        <a:off x="4591050" y="7772400"/>
        <a:ext cx="6153150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28</xdr:col>
      <xdr:colOff>0</xdr:colOff>
      <xdr:row>64</xdr:row>
      <xdr:rowOff>0</xdr:rowOff>
    </xdr:to>
    <xdr:graphicFrame>
      <xdr:nvGraphicFramePr>
        <xdr:cNvPr id="6" name="Chart 7"/>
        <xdr:cNvGraphicFramePr/>
      </xdr:nvGraphicFramePr>
      <xdr:xfrm>
        <a:off x="4591050" y="9486900"/>
        <a:ext cx="6153150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220</xdr:row>
      <xdr:rowOff>0</xdr:rowOff>
    </xdr:from>
    <xdr:to>
      <xdr:col>28</xdr:col>
      <xdr:colOff>0</xdr:colOff>
      <xdr:row>232</xdr:row>
      <xdr:rowOff>0</xdr:rowOff>
    </xdr:to>
    <xdr:graphicFrame>
      <xdr:nvGraphicFramePr>
        <xdr:cNvPr id="7" name="Chart 8"/>
        <xdr:cNvGraphicFramePr/>
      </xdr:nvGraphicFramePr>
      <xdr:xfrm>
        <a:off x="4591050" y="33489900"/>
        <a:ext cx="615315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76</xdr:row>
      <xdr:rowOff>0</xdr:rowOff>
    </xdr:from>
    <xdr:to>
      <xdr:col>28</xdr:col>
      <xdr:colOff>0</xdr:colOff>
      <xdr:row>88</xdr:row>
      <xdr:rowOff>9525</xdr:rowOff>
    </xdr:to>
    <xdr:graphicFrame>
      <xdr:nvGraphicFramePr>
        <xdr:cNvPr id="8" name="Chart 9"/>
        <xdr:cNvGraphicFramePr/>
      </xdr:nvGraphicFramePr>
      <xdr:xfrm>
        <a:off x="4591050" y="12915900"/>
        <a:ext cx="6153150" cy="1724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88</xdr:row>
      <xdr:rowOff>0</xdr:rowOff>
    </xdr:from>
    <xdr:to>
      <xdr:col>28</xdr:col>
      <xdr:colOff>0</xdr:colOff>
      <xdr:row>100</xdr:row>
      <xdr:rowOff>9525</xdr:rowOff>
    </xdr:to>
    <xdr:graphicFrame>
      <xdr:nvGraphicFramePr>
        <xdr:cNvPr id="9" name="Chart 10"/>
        <xdr:cNvGraphicFramePr/>
      </xdr:nvGraphicFramePr>
      <xdr:xfrm>
        <a:off x="4591050" y="14630400"/>
        <a:ext cx="6153150" cy="1724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100</xdr:row>
      <xdr:rowOff>0</xdr:rowOff>
    </xdr:from>
    <xdr:to>
      <xdr:col>28</xdr:col>
      <xdr:colOff>0</xdr:colOff>
      <xdr:row>112</xdr:row>
      <xdr:rowOff>0</xdr:rowOff>
    </xdr:to>
    <xdr:graphicFrame>
      <xdr:nvGraphicFramePr>
        <xdr:cNvPr id="10" name="Chart 11"/>
        <xdr:cNvGraphicFramePr/>
      </xdr:nvGraphicFramePr>
      <xdr:xfrm>
        <a:off x="4591050" y="16344900"/>
        <a:ext cx="6153150" cy="1714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112</xdr:row>
      <xdr:rowOff>0</xdr:rowOff>
    </xdr:from>
    <xdr:to>
      <xdr:col>28</xdr:col>
      <xdr:colOff>0</xdr:colOff>
      <xdr:row>124</xdr:row>
      <xdr:rowOff>0</xdr:rowOff>
    </xdr:to>
    <xdr:graphicFrame>
      <xdr:nvGraphicFramePr>
        <xdr:cNvPr id="11" name="Chart 16"/>
        <xdr:cNvGraphicFramePr/>
      </xdr:nvGraphicFramePr>
      <xdr:xfrm>
        <a:off x="4591050" y="18059400"/>
        <a:ext cx="6153150" cy="1714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124</xdr:row>
      <xdr:rowOff>0</xdr:rowOff>
    </xdr:from>
    <xdr:to>
      <xdr:col>28</xdr:col>
      <xdr:colOff>0</xdr:colOff>
      <xdr:row>136</xdr:row>
      <xdr:rowOff>9525</xdr:rowOff>
    </xdr:to>
    <xdr:graphicFrame>
      <xdr:nvGraphicFramePr>
        <xdr:cNvPr id="12" name="Chart 17"/>
        <xdr:cNvGraphicFramePr/>
      </xdr:nvGraphicFramePr>
      <xdr:xfrm>
        <a:off x="4591050" y="19773900"/>
        <a:ext cx="6153150" cy="1724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136</xdr:row>
      <xdr:rowOff>0</xdr:rowOff>
    </xdr:from>
    <xdr:to>
      <xdr:col>28</xdr:col>
      <xdr:colOff>0</xdr:colOff>
      <xdr:row>148</xdr:row>
      <xdr:rowOff>0</xdr:rowOff>
    </xdr:to>
    <xdr:graphicFrame>
      <xdr:nvGraphicFramePr>
        <xdr:cNvPr id="13" name="Chart 18"/>
        <xdr:cNvGraphicFramePr/>
      </xdr:nvGraphicFramePr>
      <xdr:xfrm>
        <a:off x="4591050" y="21488400"/>
        <a:ext cx="6153150" cy="1714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148</xdr:row>
      <xdr:rowOff>0</xdr:rowOff>
    </xdr:from>
    <xdr:to>
      <xdr:col>28</xdr:col>
      <xdr:colOff>0</xdr:colOff>
      <xdr:row>160</xdr:row>
      <xdr:rowOff>0</xdr:rowOff>
    </xdr:to>
    <xdr:graphicFrame>
      <xdr:nvGraphicFramePr>
        <xdr:cNvPr id="14" name="Chart 19"/>
        <xdr:cNvGraphicFramePr/>
      </xdr:nvGraphicFramePr>
      <xdr:xfrm>
        <a:off x="4591050" y="23202900"/>
        <a:ext cx="6153150" cy="1714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160</xdr:row>
      <xdr:rowOff>0</xdr:rowOff>
    </xdr:from>
    <xdr:to>
      <xdr:col>28</xdr:col>
      <xdr:colOff>0</xdr:colOff>
      <xdr:row>172</xdr:row>
      <xdr:rowOff>0</xdr:rowOff>
    </xdr:to>
    <xdr:graphicFrame>
      <xdr:nvGraphicFramePr>
        <xdr:cNvPr id="15" name="Chart 20"/>
        <xdr:cNvGraphicFramePr/>
      </xdr:nvGraphicFramePr>
      <xdr:xfrm>
        <a:off x="4591050" y="24917400"/>
        <a:ext cx="6153150" cy="1714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172</xdr:row>
      <xdr:rowOff>0</xdr:rowOff>
    </xdr:from>
    <xdr:to>
      <xdr:col>28</xdr:col>
      <xdr:colOff>0</xdr:colOff>
      <xdr:row>184</xdr:row>
      <xdr:rowOff>0</xdr:rowOff>
    </xdr:to>
    <xdr:graphicFrame>
      <xdr:nvGraphicFramePr>
        <xdr:cNvPr id="16" name="Chart 21"/>
        <xdr:cNvGraphicFramePr/>
      </xdr:nvGraphicFramePr>
      <xdr:xfrm>
        <a:off x="4591050" y="26631900"/>
        <a:ext cx="6153150" cy="1714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0</xdr:colOff>
      <xdr:row>184</xdr:row>
      <xdr:rowOff>0</xdr:rowOff>
    </xdr:from>
    <xdr:to>
      <xdr:col>28</xdr:col>
      <xdr:colOff>0</xdr:colOff>
      <xdr:row>196</xdr:row>
      <xdr:rowOff>0</xdr:rowOff>
    </xdr:to>
    <xdr:graphicFrame>
      <xdr:nvGraphicFramePr>
        <xdr:cNvPr id="17" name="Chart 22"/>
        <xdr:cNvGraphicFramePr/>
      </xdr:nvGraphicFramePr>
      <xdr:xfrm>
        <a:off x="4591050" y="28346400"/>
        <a:ext cx="6153150" cy="1714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</xdr:col>
      <xdr:colOff>0</xdr:colOff>
      <xdr:row>196</xdr:row>
      <xdr:rowOff>0</xdr:rowOff>
    </xdr:from>
    <xdr:to>
      <xdr:col>28</xdr:col>
      <xdr:colOff>0</xdr:colOff>
      <xdr:row>208</xdr:row>
      <xdr:rowOff>0</xdr:rowOff>
    </xdr:to>
    <xdr:graphicFrame>
      <xdr:nvGraphicFramePr>
        <xdr:cNvPr id="18" name="Chart 23"/>
        <xdr:cNvGraphicFramePr/>
      </xdr:nvGraphicFramePr>
      <xdr:xfrm>
        <a:off x="4591050" y="30060900"/>
        <a:ext cx="6153150" cy="1714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11</xdr:col>
      <xdr:colOff>0</xdr:colOff>
      <xdr:row>208</xdr:row>
      <xdr:rowOff>0</xdr:rowOff>
    </xdr:from>
    <xdr:to>
      <xdr:col>28</xdr:col>
      <xdr:colOff>0</xdr:colOff>
      <xdr:row>220</xdr:row>
      <xdr:rowOff>0</xdr:rowOff>
    </xdr:to>
    <xdr:graphicFrame>
      <xdr:nvGraphicFramePr>
        <xdr:cNvPr id="19" name="Chart 24"/>
        <xdr:cNvGraphicFramePr/>
      </xdr:nvGraphicFramePr>
      <xdr:xfrm>
        <a:off x="4591050" y="31775400"/>
        <a:ext cx="6153150" cy="1714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0</xdr:colOff>
      <xdr:row>232</xdr:row>
      <xdr:rowOff>0</xdr:rowOff>
    </xdr:from>
    <xdr:to>
      <xdr:col>28</xdr:col>
      <xdr:colOff>0</xdr:colOff>
      <xdr:row>388</xdr:row>
      <xdr:rowOff>0</xdr:rowOff>
    </xdr:to>
    <xdr:graphicFrame>
      <xdr:nvGraphicFramePr>
        <xdr:cNvPr id="20" name="Chart 25"/>
        <xdr:cNvGraphicFramePr/>
      </xdr:nvGraphicFramePr>
      <xdr:xfrm>
        <a:off x="4591050" y="35204400"/>
        <a:ext cx="6153150" cy="22288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</xdr:col>
      <xdr:colOff>0</xdr:colOff>
      <xdr:row>244</xdr:row>
      <xdr:rowOff>0</xdr:rowOff>
    </xdr:from>
    <xdr:to>
      <xdr:col>28</xdr:col>
      <xdr:colOff>0</xdr:colOff>
      <xdr:row>256</xdr:row>
      <xdr:rowOff>9525</xdr:rowOff>
    </xdr:to>
    <xdr:graphicFrame>
      <xdr:nvGraphicFramePr>
        <xdr:cNvPr id="21" name="Chart 26"/>
        <xdr:cNvGraphicFramePr/>
      </xdr:nvGraphicFramePr>
      <xdr:xfrm>
        <a:off x="4591050" y="36918900"/>
        <a:ext cx="6153150" cy="17240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11</xdr:col>
      <xdr:colOff>0</xdr:colOff>
      <xdr:row>256</xdr:row>
      <xdr:rowOff>0</xdr:rowOff>
    </xdr:from>
    <xdr:to>
      <xdr:col>28</xdr:col>
      <xdr:colOff>0</xdr:colOff>
      <xdr:row>268</xdr:row>
      <xdr:rowOff>0</xdr:rowOff>
    </xdr:to>
    <xdr:graphicFrame>
      <xdr:nvGraphicFramePr>
        <xdr:cNvPr id="22" name="Chart 27"/>
        <xdr:cNvGraphicFramePr/>
      </xdr:nvGraphicFramePr>
      <xdr:xfrm>
        <a:off x="4591050" y="38633400"/>
        <a:ext cx="6153150" cy="1714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0</xdr:colOff>
      <xdr:row>268</xdr:row>
      <xdr:rowOff>0</xdr:rowOff>
    </xdr:from>
    <xdr:to>
      <xdr:col>28</xdr:col>
      <xdr:colOff>0</xdr:colOff>
      <xdr:row>280</xdr:row>
      <xdr:rowOff>0</xdr:rowOff>
    </xdr:to>
    <xdr:graphicFrame>
      <xdr:nvGraphicFramePr>
        <xdr:cNvPr id="23" name="Chart 28"/>
        <xdr:cNvGraphicFramePr/>
      </xdr:nvGraphicFramePr>
      <xdr:xfrm>
        <a:off x="4591050" y="40347900"/>
        <a:ext cx="6153150" cy="1714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11</xdr:col>
      <xdr:colOff>0</xdr:colOff>
      <xdr:row>280</xdr:row>
      <xdr:rowOff>0</xdr:rowOff>
    </xdr:from>
    <xdr:to>
      <xdr:col>28</xdr:col>
      <xdr:colOff>0</xdr:colOff>
      <xdr:row>292</xdr:row>
      <xdr:rowOff>0</xdr:rowOff>
    </xdr:to>
    <xdr:graphicFrame>
      <xdr:nvGraphicFramePr>
        <xdr:cNvPr id="24" name="Chart 29"/>
        <xdr:cNvGraphicFramePr/>
      </xdr:nvGraphicFramePr>
      <xdr:xfrm>
        <a:off x="4591050" y="42062400"/>
        <a:ext cx="6153150" cy="1714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11</xdr:col>
      <xdr:colOff>0</xdr:colOff>
      <xdr:row>292</xdr:row>
      <xdr:rowOff>0</xdr:rowOff>
    </xdr:from>
    <xdr:to>
      <xdr:col>28</xdr:col>
      <xdr:colOff>0</xdr:colOff>
      <xdr:row>304</xdr:row>
      <xdr:rowOff>0</xdr:rowOff>
    </xdr:to>
    <xdr:graphicFrame>
      <xdr:nvGraphicFramePr>
        <xdr:cNvPr id="25" name="Chart 30"/>
        <xdr:cNvGraphicFramePr/>
      </xdr:nvGraphicFramePr>
      <xdr:xfrm>
        <a:off x="4591050" y="43776900"/>
        <a:ext cx="6153150" cy="1714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0</xdr:colOff>
      <xdr:row>304</xdr:row>
      <xdr:rowOff>0</xdr:rowOff>
    </xdr:from>
    <xdr:to>
      <xdr:col>28</xdr:col>
      <xdr:colOff>0</xdr:colOff>
      <xdr:row>316</xdr:row>
      <xdr:rowOff>0</xdr:rowOff>
    </xdr:to>
    <xdr:graphicFrame>
      <xdr:nvGraphicFramePr>
        <xdr:cNvPr id="26" name="Chart 31"/>
        <xdr:cNvGraphicFramePr/>
      </xdr:nvGraphicFramePr>
      <xdr:xfrm>
        <a:off x="4591050" y="45491400"/>
        <a:ext cx="6153150" cy="1714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11</xdr:col>
      <xdr:colOff>0</xdr:colOff>
      <xdr:row>316</xdr:row>
      <xdr:rowOff>0</xdr:rowOff>
    </xdr:from>
    <xdr:to>
      <xdr:col>28</xdr:col>
      <xdr:colOff>0</xdr:colOff>
      <xdr:row>328</xdr:row>
      <xdr:rowOff>0</xdr:rowOff>
    </xdr:to>
    <xdr:graphicFrame>
      <xdr:nvGraphicFramePr>
        <xdr:cNvPr id="27" name="Chart 32"/>
        <xdr:cNvGraphicFramePr/>
      </xdr:nvGraphicFramePr>
      <xdr:xfrm>
        <a:off x="4591050" y="47205900"/>
        <a:ext cx="6153150" cy="1714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0</xdr:colOff>
      <xdr:row>328</xdr:row>
      <xdr:rowOff>0</xdr:rowOff>
    </xdr:from>
    <xdr:to>
      <xdr:col>28</xdr:col>
      <xdr:colOff>0</xdr:colOff>
      <xdr:row>340</xdr:row>
      <xdr:rowOff>0</xdr:rowOff>
    </xdr:to>
    <xdr:graphicFrame>
      <xdr:nvGraphicFramePr>
        <xdr:cNvPr id="28" name="Chart 33"/>
        <xdr:cNvGraphicFramePr/>
      </xdr:nvGraphicFramePr>
      <xdr:xfrm>
        <a:off x="4591050" y="48920400"/>
        <a:ext cx="6153150" cy="1714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</xdr:col>
      <xdr:colOff>0</xdr:colOff>
      <xdr:row>340</xdr:row>
      <xdr:rowOff>0</xdr:rowOff>
    </xdr:from>
    <xdr:to>
      <xdr:col>28</xdr:col>
      <xdr:colOff>0</xdr:colOff>
      <xdr:row>352</xdr:row>
      <xdr:rowOff>0</xdr:rowOff>
    </xdr:to>
    <xdr:graphicFrame>
      <xdr:nvGraphicFramePr>
        <xdr:cNvPr id="29" name="Chart 34"/>
        <xdr:cNvGraphicFramePr/>
      </xdr:nvGraphicFramePr>
      <xdr:xfrm>
        <a:off x="4591050" y="50634900"/>
        <a:ext cx="6153150" cy="1714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11</xdr:col>
      <xdr:colOff>0</xdr:colOff>
      <xdr:row>352</xdr:row>
      <xdr:rowOff>0</xdr:rowOff>
    </xdr:from>
    <xdr:to>
      <xdr:col>28</xdr:col>
      <xdr:colOff>0</xdr:colOff>
      <xdr:row>364</xdr:row>
      <xdr:rowOff>0</xdr:rowOff>
    </xdr:to>
    <xdr:graphicFrame>
      <xdr:nvGraphicFramePr>
        <xdr:cNvPr id="30" name="Chart 35"/>
        <xdr:cNvGraphicFramePr/>
      </xdr:nvGraphicFramePr>
      <xdr:xfrm>
        <a:off x="4591050" y="52349400"/>
        <a:ext cx="6153150" cy="1714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11</xdr:col>
      <xdr:colOff>0</xdr:colOff>
      <xdr:row>364</xdr:row>
      <xdr:rowOff>0</xdr:rowOff>
    </xdr:from>
    <xdr:to>
      <xdr:col>28</xdr:col>
      <xdr:colOff>0</xdr:colOff>
      <xdr:row>376</xdr:row>
      <xdr:rowOff>0</xdr:rowOff>
    </xdr:to>
    <xdr:graphicFrame>
      <xdr:nvGraphicFramePr>
        <xdr:cNvPr id="31" name="Chart 36"/>
        <xdr:cNvGraphicFramePr/>
      </xdr:nvGraphicFramePr>
      <xdr:xfrm>
        <a:off x="4591050" y="54063900"/>
        <a:ext cx="6153150" cy="1714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11</xdr:col>
      <xdr:colOff>0</xdr:colOff>
      <xdr:row>376</xdr:row>
      <xdr:rowOff>0</xdr:rowOff>
    </xdr:from>
    <xdr:to>
      <xdr:col>28</xdr:col>
      <xdr:colOff>0</xdr:colOff>
      <xdr:row>388</xdr:row>
      <xdr:rowOff>9525</xdr:rowOff>
    </xdr:to>
    <xdr:graphicFrame>
      <xdr:nvGraphicFramePr>
        <xdr:cNvPr id="32" name="Chart 37"/>
        <xdr:cNvGraphicFramePr/>
      </xdr:nvGraphicFramePr>
      <xdr:xfrm>
        <a:off x="4591050" y="55778400"/>
        <a:ext cx="6153150" cy="17240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11</xdr:col>
      <xdr:colOff>0</xdr:colOff>
      <xdr:row>388</xdr:row>
      <xdr:rowOff>0</xdr:rowOff>
    </xdr:from>
    <xdr:to>
      <xdr:col>28</xdr:col>
      <xdr:colOff>0</xdr:colOff>
      <xdr:row>400</xdr:row>
      <xdr:rowOff>9525</xdr:rowOff>
    </xdr:to>
    <xdr:graphicFrame>
      <xdr:nvGraphicFramePr>
        <xdr:cNvPr id="33" name="Chart 38"/>
        <xdr:cNvGraphicFramePr/>
      </xdr:nvGraphicFramePr>
      <xdr:xfrm>
        <a:off x="4591050" y="57492900"/>
        <a:ext cx="6153150" cy="17240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11</xdr:col>
      <xdr:colOff>0</xdr:colOff>
      <xdr:row>400</xdr:row>
      <xdr:rowOff>0</xdr:rowOff>
    </xdr:from>
    <xdr:to>
      <xdr:col>28</xdr:col>
      <xdr:colOff>0</xdr:colOff>
      <xdr:row>412</xdr:row>
      <xdr:rowOff>0</xdr:rowOff>
    </xdr:to>
    <xdr:graphicFrame>
      <xdr:nvGraphicFramePr>
        <xdr:cNvPr id="34" name="Chart 39"/>
        <xdr:cNvGraphicFramePr/>
      </xdr:nvGraphicFramePr>
      <xdr:xfrm>
        <a:off x="4591050" y="59207400"/>
        <a:ext cx="6153150" cy="1714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11</xdr:col>
      <xdr:colOff>0</xdr:colOff>
      <xdr:row>412</xdr:row>
      <xdr:rowOff>0</xdr:rowOff>
    </xdr:from>
    <xdr:to>
      <xdr:col>28</xdr:col>
      <xdr:colOff>0</xdr:colOff>
      <xdr:row>424</xdr:row>
      <xdr:rowOff>0</xdr:rowOff>
    </xdr:to>
    <xdr:graphicFrame>
      <xdr:nvGraphicFramePr>
        <xdr:cNvPr id="35" name="Chart 40"/>
        <xdr:cNvGraphicFramePr/>
      </xdr:nvGraphicFramePr>
      <xdr:xfrm>
        <a:off x="4591050" y="60921900"/>
        <a:ext cx="6153150" cy="17145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11</xdr:col>
      <xdr:colOff>0</xdr:colOff>
      <xdr:row>424</xdr:row>
      <xdr:rowOff>0</xdr:rowOff>
    </xdr:from>
    <xdr:to>
      <xdr:col>28</xdr:col>
      <xdr:colOff>0</xdr:colOff>
      <xdr:row>436</xdr:row>
      <xdr:rowOff>0</xdr:rowOff>
    </xdr:to>
    <xdr:graphicFrame>
      <xdr:nvGraphicFramePr>
        <xdr:cNvPr id="36" name="Chart 41"/>
        <xdr:cNvGraphicFramePr/>
      </xdr:nvGraphicFramePr>
      <xdr:xfrm>
        <a:off x="4591050" y="62636400"/>
        <a:ext cx="6153150" cy="1714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0</xdr:colOff>
      <xdr:row>436</xdr:row>
      <xdr:rowOff>0</xdr:rowOff>
    </xdr:from>
    <xdr:to>
      <xdr:col>28</xdr:col>
      <xdr:colOff>0</xdr:colOff>
      <xdr:row>448</xdr:row>
      <xdr:rowOff>0</xdr:rowOff>
    </xdr:to>
    <xdr:graphicFrame>
      <xdr:nvGraphicFramePr>
        <xdr:cNvPr id="37" name="Chart 42"/>
        <xdr:cNvGraphicFramePr/>
      </xdr:nvGraphicFramePr>
      <xdr:xfrm>
        <a:off x="4591050" y="64350900"/>
        <a:ext cx="6153150" cy="17145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11</xdr:col>
      <xdr:colOff>0</xdr:colOff>
      <xdr:row>448</xdr:row>
      <xdr:rowOff>0</xdr:rowOff>
    </xdr:from>
    <xdr:to>
      <xdr:col>28</xdr:col>
      <xdr:colOff>0</xdr:colOff>
      <xdr:row>460</xdr:row>
      <xdr:rowOff>0</xdr:rowOff>
    </xdr:to>
    <xdr:graphicFrame>
      <xdr:nvGraphicFramePr>
        <xdr:cNvPr id="38" name="Chart 43"/>
        <xdr:cNvGraphicFramePr/>
      </xdr:nvGraphicFramePr>
      <xdr:xfrm>
        <a:off x="4591050" y="66065400"/>
        <a:ext cx="6153150" cy="17145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11</xdr:col>
      <xdr:colOff>0</xdr:colOff>
      <xdr:row>460</xdr:row>
      <xdr:rowOff>0</xdr:rowOff>
    </xdr:from>
    <xdr:to>
      <xdr:col>28</xdr:col>
      <xdr:colOff>0</xdr:colOff>
      <xdr:row>472</xdr:row>
      <xdr:rowOff>0</xdr:rowOff>
    </xdr:to>
    <xdr:graphicFrame>
      <xdr:nvGraphicFramePr>
        <xdr:cNvPr id="39" name="Chart 44"/>
        <xdr:cNvGraphicFramePr/>
      </xdr:nvGraphicFramePr>
      <xdr:xfrm>
        <a:off x="4591050" y="67779900"/>
        <a:ext cx="6153150" cy="17145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11</xdr:col>
      <xdr:colOff>0</xdr:colOff>
      <xdr:row>472</xdr:row>
      <xdr:rowOff>0</xdr:rowOff>
    </xdr:from>
    <xdr:to>
      <xdr:col>28</xdr:col>
      <xdr:colOff>0</xdr:colOff>
      <xdr:row>484</xdr:row>
      <xdr:rowOff>0</xdr:rowOff>
    </xdr:to>
    <xdr:graphicFrame>
      <xdr:nvGraphicFramePr>
        <xdr:cNvPr id="40" name="Chart 45"/>
        <xdr:cNvGraphicFramePr/>
      </xdr:nvGraphicFramePr>
      <xdr:xfrm>
        <a:off x="4591050" y="69494400"/>
        <a:ext cx="6153150" cy="17145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11</xdr:col>
      <xdr:colOff>0</xdr:colOff>
      <xdr:row>484</xdr:row>
      <xdr:rowOff>0</xdr:rowOff>
    </xdr:from>
    <xdr:to>
      <xdr:col>28</xdr:col>
      <xdr:colOff>0</xdr:colOff>
      <xdr:row>496</xdr:row>
      <xdr:rowOff>0</xdr:rowOff>
    </xdr:to>
    <xdr:graphicFrame>
      <xdr:nvGraphicFramePr>
        <xdr:cNvPr id="41" name="Chart 46"/>
        <xdr:cNvGraphicFramePr/>
      </xdr:nvGraphicFramePr>
      <xdr:xfrm>
        <a:off x="4591050" y="71208900"/>
        <a:ext cx="6153150" cy="17145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11</xdr:col>
      <xdr:colOff>0</xdr:colOff>
      <xdr:row>496</xdr:row>
      <xdr:rowOff>0</xdr:rowOff>
    </xdr:from>
    <xdr:to>
      <xdr:col>28</xdr:col>
      <xdr:colOff>0</xdr:colOff>
      <xdr:row>508</xdr:row>
      <xdr:rowOff>0</xdr:rowOff>
    </xdr:to>
    <xdr:graphicFrame>
      <xdr:nvGraphicFramePr>
        <xdr:cNvPr id="42" name="Chart 47"/>
        <xdr:cNvGraphicFramePr/>
      </xdr:nvGraphicFramePr>
      <xdr:xfrm>
        <a:off x="4591050" y="72923400"/>
        <a:ext cx="6153150" cy="17145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11</xdr:col>
      <xdr:colOff>0</xdr:colOff>
      <xdr:row>508</xdr:row>
      <xdr:rowOff>0</xdr:rowOff>
    </xdr:from>
    <xdr:to>
      <xdr:col>28</xdr:col>
      <xdr:colOff>0</xdr:colOff>
      <xdr:row>520</xdr:row>
      <xdr:rowOff>0</xdr:rowOff>
    </xdr:to>
    <xdr:graphicFrame>
      <xdr:nvGraphicFramePr>
        <xdr:cNvPr id="43" name="Chart 48"/>
        <xdr:cNvGraphicFramePr/>
      </xdr:nvGraphicFramePr>
      <xdr:xfrm>
        <a:off x="4591050" y="74637900"/>
        <a:ext cx="6153150" cy="1714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11</xdr:col>
      <xdr:colOff>0</xdr:colOff>
      <xdr:row>520</xdr:row>
      <xdr:rowOff>0</xdr:rowOff>
    </xdr:from>
    <xdr:to>
      <xdr:col>28</xdr:col>
      <xdr:colOff>0</xdr:colOff>
      <xdr:row>532</xdr:row>
      <xdr:rowOff>0</xdr:rowOff>
    </xdr:to>
    <xdr:graphicFrame>
      <xdr:nvGraphicFramePr>
        <xdr:cNvPr id="44" name="Chart 49"/>
        <xdr:cNvGraphicFramePr/>
      </xdr:nvGraphicFramePr>
      <xdr:xfrm>
        <a:off x="4591050" y="76352400"/>
        <a:ext cx="6153150" cy="1714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11</xdr:col>
      <xdr:colOff>0</xdr:colOff>
      <xdr:row>532</xdr:row>
      <xdr:rowOff>0</xdr:rowOff>
    </xdr:from>
    <xdr:to>
      <xdr:col>27</xdr:col>
      <xdr:colOff>352425</xdr:colOff>
      <xdr:row>544</xdr:row>
      <xdr:rowOff>0</xdr:rowOff>
    </xdr:to>
    <xdr:graphicFrame>
      <xdr:nvGraphicFramePr>
        <xdr:cNvPr id="45" name="Chart 50"/>
        <xdr:cNvGraphicFramePr/>
      </xdr:nvGraphicFramePr>
      <xdr:xfrm>
        <a:off x="4591050" y="78066900"/>
        <a:ext cx="6143625" cy="17145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11</xdr:col>
      <xdr:colOff>0</xdr:colOff>
      <xdr:row>544</xdr:row>
      <xdr:rowOff>0</xdr:rowOff>
    </xdr:from>
    <xdr:to>
      <xdr:col>27</xdr:col>
      <xdr:colOff>352425</xdr:colOff>
      <xdr:row>556</xdr:row>
      <xdr:rowOff>0</xdr:rowOff>
    </xdr:to>
    <xdr:graphicFrame>
      <xdr:nvGraphicFramePr>
        <xdr:cNvPr id="46" name="Chart 51"/>
        <xdr:cNvGraphicFramePr/>
      </xdr:nvGraphicFramePr>
      <xdr:xfrm>
        <a:off x="4591050" y="79781400"/>
        <a:ext cx="6143625" cy="17145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71"/>
  <sheetViews>
    <sheetView workbookViewId="0" topLeftCell="A1">
      <pane ySplit="4" topLeftCell="BM5658" activePane="bottomLeft" state="frozen"/>
      <selection pane="topLeft" activeCell="A1" sqref="A1"/>
      <selection pane="bottomLeft" activeCell="A5670" sqref="A5670"/>
    </sheetView>
  </sheetViews>
  <sheetFormatPr defaultColWidth="9.00390625" defaultRowHeight="12.75"/>
  <cols>
    <col min="1" max="1" width="17.75390625" style="29" customWidth="1"/>
    <col min="2" max="14" width="2.625" style="41" customWidth="1"/>
    <col min="15" max="15" width="45.875" style="29" customWidth="1"/>
    <col min="16" max="16384" width="9.125" style="29" customWidth="1"/>
  </cols>
  <sheetData>
    <row r="1" spans="1:14" ht="18">
      <c r="A1" s="81" t="s">
        <v>39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1.25" customHeight="1">
      <c r="A2" s="45"/>
      <c r="B2" s="4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s="46" customFormat="1" ht="165" customHeight="1">
      <c r="B4" s="46" t="s">
        <v>61</v>
      </c>
      <c r="C4" s="47" t="s">
        <v>62</v>
      </c>
      <c r="D4" s="47" t="s">
        <v>66</v>
      </c>
      <c r="E4" s="47" t="s">
        <v>67</v>
      </c>
      <c r="F4" s="47" t="s">
        <v>65</v>
      </c>
      <c r="G4" s="47" t="s">
        <v>10</v>
      </c>
      <c r="H4" s="47" t="s">
        <v>11</v>
      </c>
      <c r="I4" s="47" t="s">
        <v>30</v>
      </c>
      <c r="J4" s="47" t="s">
        <v>68</v>
      </c>
      <c r="K4" s="47" t="s">
        <v>69</v>
      </c>
      <c r="L4" s="47" t="s">
        <v>60</v>
      </c>
      <c r="M4" s="47" t="s">
        <v>71</v>
      </c>
      <c r="N4" s="47" t="s">
        <v>72</v>
      </c>
    </row>
    <row r="5" spans="1:14" ht="12">
      <c r="A5" s="44">
        <v>38240.57638888889</v>
      </c>
      <c r="B5" s="48"/>
      <c r="C5" s="31" t="s">
        <v>1</v>
      </c>
      <c r="D5" s="30" t="s">
        <v>0</v>
      </c>
      <c r="E5" s="30" t="s">
        <v>0</v>
      </c>
      <c r="F5" s="30" t="s">
        <v>0</v>
      </c>
      <c r="G5" s="32">
        <v>1</v>
      </c>
      <c r="H5" s="49"/>
      <c r="I5" s="49"/>
      <c r="J5" s="49"/>
      <c r="K5" s="49"/>
      <c r="L5" s="49"/>
      <c r="M5" s="49"/>
      <c r="N5" s="49"/>
    </row>
    <row r="6" spans="1:14" ht="12">
      <c r="A6" s="44">
        <v>38243.90972222222</v>
      </c>
      <c r="B6" s="48"/>
      <c r="C6" s="30" t="s">
        <v>0</v>
      </c>
      <c r="D6" s="30" t="s">
        <v>0</v>
      </c>
      <c r="E6" s="30" t="s">
        <v>0</v>
      </c>
      <c r="F6" s="30" t="s">
        <v>0</v>
      </c>
      <c r="G6" s="32">
        <v>1</v>
      </c>
      <c r="H6" s="49"/>
      <c r="I6" s="49"/>
      <c r="J6" s="49"/>
      <c r="K6" s="49"/>
      <c r="L6" s="49"/>
      <c r="M6" s="49"/>
      <c r="N6" s="49"/>
    </row>
    <row r="7" spans="1:14" ht="12">
      <c r="A7" s="44">
        <v>38244.506944444445</v>
      </c>
      <c r="B7" s="50" t="s">
        <v>0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49"/>
      <c r="I7" s="49"/>
      <c r="J7" s="49"/>
      <c r="K7" s="49"/>
      <c r="L7" s="49"/>
      <c r="M7" s="49"/>
      <c r="N7" s="49"/>
    </row>
    <row r="8" spans="1:14" ht="12">
      <c r="A8" s="44">
        <v>38245.56041666667</v>
      </c>
      <c r="B8" s="51" t="s">
        <v>1</v>
      </c>
      <c r="C8" s="51" t="s">
        <v>1</v>
      </c>
      <c r="D8" s="32"/>
      <c r="E8" s="32"/>
      <c r="F8" s="32"/>
      <c r="G8" s="32"/>
      <c r="H8" s="49"/>
      <c r="I8" s="49"/>
      <c r="J8" s="49"/>
      <c r="K8" s="49"/>
      <c r="L8" s="49"/>
      <c r="M8" s="49"/>
      <c r="N8" s="49"/>
    </row>
    <row r="9" spans="1:14" ht="12">
      <c r="A9" s="44">
        <v>38245.58125</v>
      </c>
      <c r="B9" s="51" t="s">
        <v>1</v>
      </c>
      <c r="C9" s="51" t="s">
        <v>1</v>
      </c>
      <c r="D9" s="32"/>
      <c r="E9" s="32"/>
      <c r="F9" s="32"/>
      <c r="G9" s="32"/>
      <c r="H9" s="49"/>
      <c r="I9" s="49"/>
      <c r="J9" s="49"/>
      <c r="K9" s="49"/>
      <c r="L9" s="49"/>
      <c r="M9" s="49"/>
      <c r="N9" s="49"/>
    </row>
    <row r="10" spans="1:14" ht="12">
      <c r="A10" s="44">
        <v>38245.93194444444</v>
      </c>
      <c r="B10" s="51" t="s">
        <v>1</v>
      </c>
      <c r="C10" s="51" t="s">
        <v>1</v>
      </c>
      <c r="D10" s="32"/>
      <c r="E10" s="32"/>
      <c r="F10" s="32"/>
      <c r="G10" s="32"/>
      <c r="H10" s="49"/>
      <c r="I10" s="49"/>
      <c r="J10" s="49"/>
      <c r="K10" s="49"/>
      <c r="L10" s="49"/>
      <c r="M10" s="49"/>
      <c r="N10" s="49"/>
    </row>
    <row r="11" spans="1:14" ht="12">
      <c r="A11" s="44">
        <v>38246.46527777778</v>
      </c>
      <c r="B11" s="51" t="s">
        <v>1</v>
      </c>
      <c r="C11" s="51" t="s">
        <v>1</v>
      </c>
      <c r="D11" s="32"/>
      <c r="E11" s="32"/>
      <c r="F11" s="32"/>
      <c r="G11" s="32"/>
      <c r="H11" s="49"/>
      <c r="I11" s="49"/>
      <c r="J11" s="49"/>
      <c r="K11" s="49"/>
      <c r="L11" s="49"/>
      <c r="M11" s="49"/>
      <c r="N11" s="49"/>
    </row>
    <row r="12" spans="1:14" ht="12">
      <c r="A12" s="44">
        <v>38246.552083333336</v>
      </c>
      <c r="B12" s="31" t="s">
        <v>1</v>
      </c>
      <c r="C12" s="31" t="s">
        <v>1</v>
      </c>
      <c r="D12" s="31" t="s">
        <v>1</v>
      </c>
      <c r="E12" s="32"/>
      <c r="F12" s="32"/>
      <c r="G12" s="32"/>
      <c r="H12" s="49"/>
      <c r="I12" s="49"/>
      <c r="J12" s="49"/>
      <c r="K12" s="49"/>
      <c r="L12" s="49"/>
      <c r="M12" s="49"/>
      <c r="N12" s="49"/>
    </row>
    <row r="13" spans="1:14" ht="12">
      <c r="A13" s="44">
        <v>38246.65277777778</v>
      </c>
      <c r="B13" s="30" t="s">
        <v>0</v>
      </c>
      <c r="C13" s="31" t="s">
        <v>1</v>
      </c>
      <c r="D13" s="31" t="s">
        <v>1</v>
      </c>
      <c r="E13" s="32"/>
      <c r="F13" s="32"/>
      <c r="G13" s="32"/>
      <c r="H13" s="49"/>
      <c r="I13" s="49"/>
      <c r="J13" s="49"/>
      <c r="K13" s="49"/>
      <c r="L13" s="49"/>
      <c r="M13" s="49"/>
      <c r="N13" s="49"/>
    </row>
    <row r="14" spans="1:14" ht="12">
      <c r="A14" s="44">
        <v>38246.756944444445</v>
      </c>
      <c r="B14" s="32"/>
      <c r="C14" s="32"/>
      <c r="D14" s="32"/>
      <c r="E14" s="30" t="s">
        <v>0</v>
      </c>
      <c r="F14" s="30" t="s">
        <v>0</v>
      </c>
      <c r="G14" s="32"/>
      <c r="H14" s="49"/>
      <c r="I14" s="49"/>
      <c r="J14" s="49"/>
      <c r="K14" s="49"/>
      <c r="L14" s="49"/>
      <c r="M14" s="49"/>
      <c r="N14" s="49"/>
    </row>
    <row r="15" spans="1:14" ht="12">
      <c r="A15" s="44">
        <v>38246.82986111111</v>
      </c>
      <c r="B15" s="32"/>
      <c r="C15" s="32"/>
      <c r="D15" s="30" t="s">
        <v>0</v>
      </c>
      <c r="E15" s="30" t="s">
        <v>0</v>
      </c>
      <c r="F15" s="30" t="s">
        <v>0</v>
      </c>
      <c r="G15" s="32"/>
      <c r="H15" s="49"/>
      <c r="I15" s="49"/>
      <c r="J15" s="49"/>
      <c r="K15" s="49"/>
      <c r="L15" s="49"/>
      <c r="M15" s="49"/>
      <c r="N15" s="49"/>
    </row>
    <row r="16" spans="1:14" ht="12">
      <c r="A16" s="44">
        <v>38248.62847222222</v>
      </c>
      <c r="B16" s="32"/>
      <c r="C16" s="32"/>
      <c r="D16" s="30" t="s">
        <v>0</v>
      </c>
      <c r="E16" s="30" t="s">
        <v>0</v>
      </c>
      <c r="F16" s="32">
        <v>1</v>
      </c>
      <c r="G16" s="30" t="s">
        <v>0</v>
      </c>
      <c r="H16" s="49"/>
      <c r="I16" s="49"/>
      <c r="J16" s="49"/>
      <c r="K16" s="49"/>
      <c r="L16" s="49"/>
      <c r="M16" s="49"/>
      <c r="N16" s="49"/>
    </row>
    <row r="17" spans="1:14" ht="12">
      <c r="A17" s="44">
        <v>38250.71527777778</v>
      </c>
      <c r="B17" s="30" t="s">
        <v>0</v>
      </c>
      <c r="C17" s="31" t="s">
        <v>1</v>
      </c>
      <c r="D17" s="32"/>
      <c r="E17" s="32"/>
      <c r="F17" s="32"/>
      <c r="G17" s="32"/>
      <c r="H17" s="49"/>
      <c r="I17" s="49"/>
      <c r="J17" s="49"/>
      <c r="K17" s="49"/>
      <c r="L17" s="49"/>
      <c r="M17" s="49"/>
      <c r="N17" s="49"/>
    </row>
    <row r="18" spans="1:14" ht="12">
      <c r="A18" s="44">
        <v>38251.53333333333</v>
      </c>
      <c r="B18" s="30" t="s">
        <v>0</v>
      </c>
      <c r="C18" s="31" t="s">
        <v>1</v>
      </c>
      <c r="D18" s="32"/>
      <c r="E18" s="32"/>
      <c r="F18" s="32"/>
      <c r="G18" s="32"/>
      <c r="H18" s="49"/>
      <c r="I18" s="49"/>
      <c r="J18" s="49"/>
      <c r="K18" s="49"/>
      <c r="L18" s="49"/>
      <c r="M18" s="49"/>
      <c r="N18" s="49"/>
    </row>
    <row r="19" spans="1:14" ht="12">
      <c r="A19" s="44">
        <v>38251.569444444445</v>
      </c>
      <c r="B19" s="30" t="s">
        <v>0</v>
      </c>
      <c r="C19" s="31" t="s">
        <v>1</v>
      </c>
      <c r="D19" s="32"/>
      <c r="E19" s="32"/>
      <c r="F19" s="32"/>
      <c r="G19" s="32"/>
      <c r="H19" s="49"/>
      <c r="I19" s="49"/>
      <c r="J19" s="49"/>
      <c r="K19" s="49"/>
      <c r="L19" s="49"/>
      <c r="M19" s="49"/>
      <c r="N19" s="49"/>
    </row>
    <row r="20" spans="1:15" ht="12">
      <c r="A20" s="44">
        <v>38252.572916666664</v>
      </c>
      <c r="B20" s="33"/>
      <c r="C20" s="33"/>
      <c r="D20" s="34" t="s">
        <v>0</v>
      </c>
      <c r="E20" s="34" t="s">
        <v>0</v>
      </c>
      <c r="F20" s="34" t="s">
        <v>0</v>
      </c>
      <c r="G20" s="34" t="s">
        <v>0</v>
      </c>
      <c r="H20" s="52"/>
      <c r="I20" s="52"/>
      <c r="J20" s="52"/>
      <c r="K20" s="52"/>
      <c r="L20" s="52"/>
      <c r="M20" s="52"/>
      <c r="N20" s="52"/>
      <c r="O20" s="53"/>
    </row>
    <row r="21" spans="1:14" ht="12">
      <c r="A21" s="44">
        <v>38284.73263888889</v>
      </c>
      <c r="B21" s="30" t="s">
        <v>0</v>
      </c>
      <c r="C21" s="30" t="s">
        <v>0</v>
      </c>
      <c r="D21" s="32"/>
      <c r="E21" s="32"/>
      <c r="F21" s="32"/>
      <c r="G21" s="32"/>
      <c r="H21" s="49"/>
      <c r="I21" s="49"/>
      <c r="J21" s="49"/>
      <c r="K21" s="49"/>
      <c r="L21" s="49"/>
      <c r="M21" s="49"/>
      <c r="N21" s="49"/>
    </row>
    <row r="22" spans="1:14" ht="12">
      <c r="A22" s="44">
        <v>38285.57916666667</v>
      </c>
      <c r="B22" s="30" t="s">
        <v>0</v>
      </c>
      <c r="C22" s="31" t="s">
        <v>1</v>
      </c>
      <c r="D22" s="32"/>
      <c r="E22" s="32"/>
      <c r="F22" s="32"/>
      <c r="G22" s="32"/>
      <c r="H22" s="49"/>
      <c r="I22" s="49"/>
      <c r="J22" s="49"/>
      <c r="K22" s="49"/>
      <c r="L22" s="49"/>
      <c r="M22" s="49"/>
      <c r="N22" s="49"/>
    </row>
    <row r="23" spans="1:14" ht="12">
      <c r="A23" s="44">
        <v>38285.75347222222</v>
      </c>
      <c r="B23" s="30" t="s">
        <v>0</v>
      </c>
      <c r="C23" s="30" t="s">
        <v>0</v>
      </c>
      <c r="D23" s="32"/>
      <c r="E23" s="32"/>
      <c r="F23" s="32"/>
      <c r="G23" s="32"/>
      <c r="H23" s="29"/>
      <c r="I23" s="29"/>
      <c r="J23" s="29"/>
      <c r="K23" s="29"/>
      <c r="L23" s="29"/>
      <c r="M23" s="29"/>
      <c r="N23" s="29"/>
    </row>
    <row r="24" spans="1:14" ht="12">
      <c r="A24" s="44">
        <v>38285.868055555555</v>
      </c>
      <c r="B24" s="30" t="s">
        <v>0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29"/>
      <c r="I24" s="29"/>
      <c r="J24" s="29"/>
      <c r="K24" s="29"/>
      <c r="L24" s="29"/>
      <c r="M24" s="29"/>
      <c r="N24" s="29"/>
    </row>
    <row r="25" spans="1:14" ht="12">
      <c r="A25" s="44">
        <v>38286.569444444445</v>
      </c>
      <c r="B25" s="30" t="s">
        <v>0</v>
      </c>
      <c r="C25" s="31" t="s">
        <v>1</v>
      </c>
      <c r="D25" s="32"/>
      <c r="E25" s="32"/>
      <c r="F25" s="32"/>
      <c r="G25" s="32"/>
      <c r="H25" s="29"/>
      <c r="I25" s="29"/>
      <c r="J25" s="29"/>
      <c r="K25" s="29"/>
      <c r="L25" s="29"/>
      <c r="M25" s="29"/>
      <c r="N25" s="29"/>
    </row>
    <row r="26" spans="1:14" ht="12">
      <c r="A26" s="44">
        <v>38287.70486111111</v>
      </c>
      <c r="B26" s="32"/>
      <c r="C26" s="32"/>
      <c r="D26" s="32"/>
      <c r="E26" s="30" t="s">
        <v>0</v>
      </c>
      <c r="F26" s="31" t="s">
        <v>1</v>
      </c>
      <c r="G26" s="30" t="s">
        <v>0</v>
      </c>
      <c r="H26" s="29"/>
      <c r="I26" s="29"/>
      <c r="J26" s="29"/>
      <c r="K26" s="29"/>
      <c r="L26" s="29"/>
      <c r="M26" s="29"/>
      <c r="N26" s="29"/>
    </row>
    <row r="27" spans="1:14" ht="12">
      <c r="A27" s="44">
        <v>38288.77638888889</v>
      </c>
      <c r="B27" s="32"/>
      <c r="C27" s="32"/>
      <c r="D27" s="30" t="s">
        <v>0</v>
      </c>
      <c r="E27" s="30" t="s">
        <v>0</v>
      </c>
      <c r="F27" s="31" t="s">
        <v>1</v>
      </c>
      <c r="G27" s="30" t="s">
        <v>0</v>
      </c>
      <c r="H27" s="29"/>
      <c r="I27" s="29"/>
      <c r="J27" s="29"/>
      <c r="K27" s="29"/>
      <c r="L27" s="29"/>
      <c r="M27" s="29"/>
      <c r="N27" s="29"/>
    </row>
    <row r="28" spans="1:14" ht="12">
      <c r="A28" s="44">
        <v>38289.4375</v>
      </c>
      <c r="B28" s="30" t="s">
        <v>0</v>
      </c>
      <c r="C28" s="31" t="s">
        <v>1</v>
      </c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29"/>
    </row>
    <row r="29" spans="1:14" ht="12">
      <c r="A29" s="44">
        <v>38292.57847222222</v>
      </c>
      <c r="B29" s="32"/>
      <c r="C29" s="32"/>
      <c r="D29" s="32"/>
      <c r="E29" s="30" t="s">
        <v>0</v>
      </c>
      <c r="F29" s="31" t="s">
        <v>1</v>
      </c>
      <c r="G29" s="32"/>
      <c r="H29" s="29"/>
      <c r="I29" s="29"/>
      <c r="J29" s="29"/>
      <c r="K29" s="29"/>
      <c r="L29" s="29"/>
      <c r="M29" s="29"/>
      <c r="N29" s="29"/>
    </row>
    <row r="30" spans="1:14" ht="12">
      <c r="A30" s="44">
        <v>38292.62847222222</v>
      </c>
      <c r="B30" s="30" t="s">
        <v>0</v>
      </c>
      <c r="C30" s="31" t="s">
        <v>1</v>
      </c>
      <c r="D30" s="30" t="s">
        <v>0</v>
      </c>
      <c r="E30" s="30" t="s">
        <v>0</v>
      </c>
      <c r="F30" s="31" t="s">
        <v>1</v>
      </c>
      <c r="G30" s="32"/>
      <c r="H30" s="29"/>
      <c r="I30" s="29"/>
      <c r="J30" s="29"/>
      <c r="K30" s="29"/>
      <c r="L30" s="29"/>
      <c r="M30" s="29"/>
      <c r="N30" s="29"/>
    </row>
    <row r="31" spans="1:14" ht="12">
      <c r="A31" s="44">
        <v>38292.97986111111</v>
      </c>
      <c r="B31" s="30" t="s">
        <v>0</v>
      </c>
      <c r="C31" s="32">
        <v>1</v>
      </c>
      <c r="D31" s="30" t="s">
        <v>0</v>
      </c>
      <c r="E31" s="30" t="s">
        <v>0</v>
      </c>
      <c r="F31" s="30" t="s">
        <v>0</v>
      </c>
      <c r="G31" s="32"/>
      <c r="H31" s="29"/>
      <c r="I31" s="29"/>
      <c r="J31" s="29"/>
      <c r="K31" s="29"/>
      <c r="L31" s="29"/>
      <c r="M31" s="29"/>
      <c r="N31" s="29"/>
    </row>
    <row r="32" spans="1:14" ht="12">
      <c r="A32" s="44">
        <v>38293.53888888889</v>
      </c>
      <c r="B32" s="30" t="s">
        <v>0</v>
      </c>
      <c r="C32" s="31" t="s">
        <v>1</v>
      </c>
      <c r="D32" s="32"/>
      <c r="E32" s="32"/>
      <c r="F32" s="32"/>
      <c r="G32" s="32"/>
      <c r="H32" s="29"/>
      <c r="I32" s="29"/>
      <c r="J32" s="29"/>
      <c r="K32" s="29"/>
      <c r="L32" s="29"/>
      <c r="M32" s="29"/>
      <c r="N32" s="29"/>
    </row>
    <row r="33" spans="1:14" ht="12">
      <c r="A33" s="44">
        <v>38294.46944444445</v>
      </c>
      <c r="B33" s="30" t="s">
        <v>0</v>
      </c>
      <c r="C33" s="32">
        <v>1</v>
      </c>
      <c r="D33" s="30" t="s">
        <v>0</v>
      </c>
      <c r="E33" s="30" t="s">
        <v>0</v>
      </c>
      <c r="F33" s="31" t="s">
        <v>1</v>
      </c>
      <c r="G33" s="32"/>
      <c r="H33" s="29"/>
      <c r="I33" s="29"/>
      <c r="J33" s="29"/>
      <c r="K33" s="29"/>
      <c r="L33" s="29"/>
      <c r="M33" s="29"/>
      <c r="N33" s="29"/>
    </row>
    <row r="34" spans="1:14" ht="12">
      <c r="A34" s="44">
        <v>38294.77777777778</v>
      </c>
      <c r="B34" s="30" t="s">
        <v>0</v>
      </c>
      <c r="C34" s="30" t="s">
        <v>0</v>
      </c>
      <c r="D34" s="32"/>
      <c r="E34" s="32"/>
      <c r="F34" s="32"/>
      <c r="G34" s="32"/>
      <c r="H34" s="29"/>
      <c r="I34" s="29"/>
      <c r="J34" s="29"/>
      <c r="K34" s="29"/>
      <c r="L34" s="29"/>
      <c r="M34" s="29"/>
      <c r="N34" s="29"/>
    </row>
    <row r="35" spans="1:14" ht="12">
      <c r="A35" s="44">
        <v>38295.43402777778</v>
      </c>
      <c r="B35" s="30" t="s">
        <v>0</v>
      </c>
      <c r="C35" s="31" t="s">
        <v>1</v>
      </c>
      <c r="D35" s="30" t="s">
        <v>0</v>
      </c>
      <c r="E35" s="30" t="s">
        <v>0</v>
      </c>
      <c r="F35" s="31" t="s">
        <v>1</v>
      </c>
      <c r="G35" s="32">
        <v>1</v>
      </c>
      <c r="H35" s="29"/>
      <c r="I35" s="29"/>
      <c r="J35" s="29"/>
      <c r="K35" s="29"/>
      <c r="L35" s="29"/>
      <c r="M35" s="29"/>
      <c r="N35" s="29"/>
    </row>
    <row r="36" spans="1:14" ht="12">
      <c r="A36" s="44">
        <v>38296.46875</v>
      </c>
      <c r="B36" s="30" t="s">
        <v>0</v>
      </c>
      <c r="C36" s="31" t="s">
        <v>1</v>
      </c>
      <c r="D36" s="32"/>
      <c r="E36" s="32"/>
      <c r="F36" s="32"/>
      <c r="G36" s="32"/>
      <c r="H36" s="29"/>
      <c r="I36" s="29"/>
      <c r="J36" s="29"/>
      <c r="K36" s="29"/>
      <c r="L36" s="29"/>
      <c r="M36" s="29"/>
      <c r="N36" s="29"/>
    </row>
    <row r="37" spans="1:14" ht="12">
      <c r="A37" s="44">
        <v>38296.60902777778</v>
      </c>
      <c r="B37" s="30" t="s">
        <v>0</v>
      </c>
      <c r="C37" s="31" t="s">
        <v>1</v>
      </c>
      <c r="D37" s="32"/>
      <c r="E37" s="32"/>
      <c r="F37" s="32"/>
      <c r="G37" s="32"/>
      <c r="H37" s="29"/>
      <c r="I37" s="29"/>
      <c r="J37" s="29"/>
      <c r="K37" s="29"/>
      <c r="L37" s="29"/>
      <c r="M37" s="29"/>
      <c r="N37" s="29"/>
    </row>
    <row r="38" spans="1:14" ht="12">
      <c r="A38" s="44">
        <v>38297.166666666664</v>
      </c>
      <c r="B38" s="32"/>
      <c r="C38" s="32"/>
      <c r="D38" s="32"/>
      <c r="E38" s="32"/>
      <c r="F38" s="30" t="s">
        <v>0</v>
      </c>
      <c r="G38" s="32"/>
      <c r="H38" s="29"/>
      <c r="I38" s="29"/>
      <c r="J38" s="29"/>
      <c r="K38" s="29"/>
      <c r="L38" s="29"/>
      <c r="M38" s="29"/>
      <c r="N38" s="29"/>
    </row>
    <row r="39" spans="1:14" ht="12">
      <c r="A39" s="44">
        <v>38298.51111111111</v>
      </c>
      <c r="B39" s="30" t="s">
        <v>0</v>
      </c>
      <c r="C39" s="30" t="s">
        <v>0</v>
      </c>
      <c r="D39" s="30" t="s">
        <v>0</v>
      </c>
      <c r="E39" s="30" t="s">
        <v>0</v>
      </c>
      <c r="F39" s="30" t="s">
        <v>0</v>
      </c>
      <c r="G39" s="32"/>
      <c r="H39" s="29"/>
      <c r="I39" s="29"/>
      <c r="J39" s="29"/>
      <c r="K39" s="29"/>
      <c r="L39" s="29"/>
      <c r="M39" s="29"/>
      <c r="N39" s="29"/>
    </row>
    <row r="40" spans="1:14" ht="12">
      <c r="A40" s="44">
        <v>38298.836805555555</v>
      </c>
      <c r="B40" s="30" t="s">
        <v>0</v>
      </c>
      <c r="C40" s="30" t="s">
        <v>0</v>
      </c>
      <c r="D40" s="32"/>
      <c r="E40" s="32"/>
      <c r="F40" s="32"/>
      <c r="G40" s="32"/>
      <c r="H40" s="29"/>
      <c r="I40" s="29"/>
      <c r="J40" s="29"/>
      <c r="K40" s="29"/>
      <c r="L40" s="29"/>
      <c r="M40" s="29"/>
      <c r="N40" s="29"/>
    </row>
    <row r="41" spans="1:14" ht="12">
      <c r="A41" s="44">
        <v>38300.45486111111</v>
      </c>
      <c r="B41" s="30" t="s">
        <v>0</v>
      </c>
      <c r="C41" s="30" t="s">
        <v>0</v>
      </c>
      <c r="D41" s="30" t="s">
        <v>0</v>
      </c>
      <c r="E41" s="30" t="s">
        <v>0</v>
      </c>
      <c r="F41" s="31" t="s">
        <v>1</v>
      </c>
      <c r="G41" s="30" t="s">
        <v>0</v>
      </c>
      <c r="H41" s="29"/>
      <c r="I41" s="29"/>
      <c r="J41" s="29"/>
      <c r="K41" s="29"/>
      <c r="L41" s="29"/>
      <c r="M41" s="29"/>
      <c r="N41" s="29"/>
    </row>
    <row r="42" spans="1:14" ht="12">
      <c r="A42" s="44">
        <v>38300.614583333336</v>
      </c>
      <c r="B42" s="30" t="s">
        <v>0</v>
      </c>
      <c r="C42" s="35" t="s">
        <v>1</v>
      </c>
      <c r="D42" s="32"/>
      <c r="E42" s="32"/>
      <c r="F42" s="32"/>
      <c r="G42" s="32"/>
      <c r="H42" s="29"/>
      <c r="I42" s="29"/>
      <c r="J42" s="29"/>
      <c r="K42" s="29"/>
      <c r="L42" s="29"/>
      <c r="M42" s="29"/>
      <c r="N42" s="29"/>
    </row>
    <row r="43" spans="1:14" ht="12">
      <c r="A43" s="44">
        <v>38301.44861111111</v>
      </c>
      <c r="B43" s="30" t="s">
        <v>0</v>
      </c>
      <c r="C43" s="30" t="s">
        <v>0</v>
      </c>
      <c r="D43" s="32"/>
      <c r="E43" s="32"/>
      <c r="F43" s="32"/>
      <c r="G43" s="32"/>
      <c r="H43" s="29"/>
      <c r="I43" s="29"/>
      <c r="J43" s="29"/>
      <c r="K43" s="29"/>
      <c r="L43" s="29"/>
      <c r="M43" s="29"/>
      <c r="N43" s="29"/>
    </row>
    <row r="44" spans="1:14" ht="12">
      <c r="A44" s="44">
        <v>38302.572916666664</v>
      </c>
      <c r="B44" s="30" t="s">
        <v>0</v>
      </c>
      <c r="C44" s="30" t="s">
        <v>0</v>
      </c>
      <c r="D44" s="32"/>
      <c r="E44" s="32"/>
      <c r="F44" s="32"/>
      <c r="G44" s="32"/>
      <c r="H44" s="29"/>
      <c r="I44" s="29"/>
      <c r="J44" s="29"/>
      <c r="K44" s="29"/>
      <c r="L44" s="29"/>
      <c r="M44" s="29"/>
      <c r="N44" s="29"/>
    </row>
    <row r="45" spans="1:14" ht="12">
      <c r="A45" s="44">
        <v>38302.725694444445</v>
      </c>
      <c r="B45" s="30" t="s">
        <v>0</v>
      </c>
      <c r="C45" s="32">
        <v>1</v>
      </c>
      <c r="D45" s="30" t="s">
        <v>0</v>
      </c>
      <c r="E45" s="30" t="s">
        <v>0</v>
      </c>
      <c r="F45" s="32">
        <v>1</v>
      </c>
      <c r="G45" s="30" t="s">
        <v>0</v>
      </c>
      <c r="H45" s="29"/>
      <c r="I45" s="29"/>
      <c r="J45" s="29"/>
      <c r="K45" s="29"/>
      <c r="L45" s="29"/>
      <c r="M45" s="29"/>
      <c r="N45" s="29"/>
    </row>
    <row r="46" spans="1:14" ht="12">
      <c r="A46" s="44">
        <v>38303.51736111111</v>
      </c>
      <c r="B46" s="30" t="s">
        <v>0</v>
      </c>
      <c r="C46" s="31" t="s">
        <v>1</v>
      </c>
      <c r="D46" s="32"/>
      <c r="E46" s="32"/>
      <c r="F46" s="32"/>
      <c r="G46" s="32"/>
      <c r="H46" s="29"/>
      <c r="I46" s="29"/>
      <c r="J46" s="29"/>
      <c r="K46" s="29"/>
      <c r="L46" s="29"/>
      <c r="M46" s="29"/>
      <c r="N46" s="29"/>
    </row>
    <row r="47" spans="1:14" ht="12">
      <c r="A47" s="44">
        <v>38303.691666666666</v>
      </c>
      <c r="B47" s="30" t="s">
        <v>0</v>
      </c>
      <c r="C47" s="31" t="s">
        <v>1</v>
      </c>
      <c r="D47" s="30" t="s">
        <v>0</v>
      </c>
      <c r="E47" s="32"/>
      <c r="F47" s="32"/>
      <c r="G47" s="32"/>
      <c r="H47" s="29"/>
      <c r="I47" s="29"/>
      <c r="J47" s="29"/>
      <c r="K47" s="29"/>
      <c r="L47" s="29"/>
      <c r="M47" s="29"/>
      <c r="N47" s="29"/>
    </row>
    <row r="48" spans="1:14" ht="12">
      <c r="A48" s="44">
        <v>38305.64236111111</v>
      </c>
      <c r="B48" s="32"/>
      <c r="C48" s="32"/>
      <c r="D48" s="30" t="s">
        <v>0</v>
      </c>
      <c r="E48" s="30" t="s">
        <v>0</v>
      </c>
      <c r="F48" s="32">
        <v>1</v>
      </c>
      <c r="G48" s="30" t="s">
        <v>0</v>
      </c>
      <c r="H48" s="29"/>
      <c r="I48" s="29"/>
      <c r="J48" s="29"/>
      <c r="K48" s="29"/>
      <c r="L48" s="29"/>
      <c r="M48" s="29"/>
      <c r="N48" s="29"/>
    </row>
    <row r="49" spans="1:14" ht="12">
      <c r="A49" s="44">
        <v>38306.35138888889</v>
      </c>
      <c r="B49" s="30" t="s">
        <v>0</v>
      </c>
      <c r="C49" s="31" t="s">
        <v>1</v>
      </c>
      <c r="D49" s="32"/>
      <c r="E49" s="32"/>
      <c r="F49" s="32"/>
      <c r="G49" s="32"/>
      <c r="H49" s="49"/>
      <c r="I49" s="49"/>
      <c r="J49" s="49"/>
      <c r="K49" s="49"/>
      <c r="L49" s="49"/>
      <c r="M49" s="49"/>
      <c r="N49" s="49"/>
    </row>
    <row r="50" spans="1:14" ht="12">
      <c r="A50" s="44">
        <v>38307.65625</v>
      </c>
      <c r="B50" s="30" t="s">
        <v>0</v>
      </c>
      <c r="C50" s="31" t="s">
        <v>1</v>
      </c>
      <c r="D50" s="30" t="s">
        <v>0</v>
      </c>
      <c r="E50" s="30" t="s">
        <v>0</v>
      </c>
      <c r="F50" s="32">
        <v>1</v>
      </c>
      <c r="G50" s="30" t="s">
        <v>0</v>
      </c>
      <c r="H50" s="49"/>
      <c r="I50" s="49"/>
      <c r="J50" s="49"/>
      <c r="K50" s="49"/>
      <c r="L50" s="49"/>
      <c r="M50" s="49"/>
      <c r="N50" s="49"/>
    </row>
    <row r="51" spans="1:14" ht="12">
      <c r="A51" s="44">
        <v>38307.97152777778</v>
      </c>
      <c r="B51" s="30" t="s">
        <v>0</v>
      </c>
      <c r="C51" s="30" t="s">
        <v>0</v>
      </c>
      <c r="D51" s="30" t="s">
        <v>0</v>
      </c>
      <c r="E51" s="32"/>
      <c r="F51" s="32"/>
      <c r="G51" s="32"/>
      <c r="H51" s="49"/>
      <c r="I51" s="49"/>
      <c r="J51" s="49"/>
      <c r="K51" s="49"/>
      <c r="L51" s="49"/>
      <c r="M51" s="49"/>
      <c r="N51" s="49"/>
    </row>
    <row r="52" spans="1:14" ht="12">
      <c r="A52" s="44">
        <v>38309.51388888889</v>
      </c>
      <c r="B52" s="30" t="s">
        <v>0</v>
      </c>
      <c r="C52" s="30" t="s">
        <v>0</v>
      </c>
      <c r="D52" s="30" t="s">
        <v>0</v>
      </c>
      <c r="E52" s="30" t="s">
        <v>0</v>
      </c>
      <c r="F52" s="31" t="s">
        <v>1</v>
      </c>
      <c r="G52" s="31" t="s">
        <v>1</v>
      </c>
      <c r="H52" s="49"/>
      <c r="I52" s="49"/>
      <c r="J52" s="49"/>
      <c r="K52" s="49"/>
      <c r="L52" s="49"/>
      <c r="M52" s="49"/>
      <c r="N52" s="49"/>
    </row>
    <row r="53" spans="1:14" ht="12">
      <c r="A53" s="44">
        <v>38309.65277777778</v>
      </c>
      <c r="B53" s="30" t="s">
        <v>0</v>
      </c>
      <c r="C53" s="30" t="s">
        <v>0</v>
      </c>
      <c r="D53" s="32"/>
      <c r="E53" s="32"/>
      <c r="F53" s="32"/>
      <c r="G53" s="32"/>
      <c r="H53" s="49"/>
      <c r="I53" s="49"/>
      <c r="J53" s="49"/>
      <c r="K53" s="49"/>
      <c r="L53" s="49"/>
      <c r="M53" s="49"/>
      <c r="N53" s="49"/>
    </row>
    <row r="54" spans="1:14" ht="12">
      <c r="A54" s="44">
        <v>38309.739583333336</v>
      </c>
      <c r="B54" s="30" t="s">
        <v>0</v>
      </c>
      <c r="C54" s="31" t="s">
        <v>1</v>
      </c>
      <c r="D54" s="32"/>
      <c r="E54" s="32"/>
      <c r="F54" s="32"/>
      <c r="G54" s="32"/>
      <c r="H54" s="49"/>
      <c r="I54" s="49"/>
      <c r="J54" s="49"/>
      <c r="K54" s="49"/>
      <c r="L54" s="49"/>
      <c r="M54" s="49"/>
      <c r="N54" s="49"/>
    </row>
    <row r="55" spans="1:14" ht="12">
      <c r="A55" s="44">
        <v>38309.833333333336</v>
      </c>
      <c r="B55" s="30" t="s">
        <v>0</v>
      </c>
      <c r="C55" s="30" t="s">
        <v>0</v>
      </c>
      <c r="D55" s="30" t="s">
        <v>0</v>
      </c>
      <c r="E55" s="30" t="s">
        <v>0</v>
      </c>
      <c r="F55" s="31" t="s">
        <v>1</v>
      </c>
      <c r="G55" s="32"/>
      <c r="H55" s="49"/>
      <c r="I55" s="49"/>
      <c r="J55" s="49"/>
      <c r="K55" s="49"/>
      <c r="L55" s="49"/>
      <c r="M55" s="49"/>
      <c r="N55" s="49"/>
    </row>
    <row r="56" spans="1:14" ht="12">
      <c r="A56" s="44">
        <v>38310.45694444444</v>
      </c>
      <c r="B56" s="30" t="s">
        <v>0</v>
      </c>
      <c r="C56" s="30" t="s">
        <v>0</v>
      </c>
      <c r="D56" s="32"/>
      <c r="E56" s="32"/>
      <c r="F56" s="32"/>
      <c r="G56" s="32"/>
      <c r="H56" s="49"/>
      <c r="I56" s="49"/>
      <c r="J56" s="49"/>
      <c r="K56" s="49"/>
      <c r="L56" s="49"/>
      <c r="M56" s="49"/>
      <c r="N56" s="49"/>
    </row>
    <row r="57" spans="1:14" ht="12">
      <c r="A57" s="44">
        <v>38313.5625</v>
      </c>
      <c r="B57" s="30" t="s">
        <v>0</v>
      </c>
      <c r="C57" s="30" t="s">
        <v>0</v>
      </c>
      <c r="D57" s="32"/>
      <c r="E57" s="32"/>
      <c r="F57" s="32"/>
      <c r="G57" s="32"/>
      <c r="H57" s="49"/>
      <c r="I57" s="49"/>
      <c r="J57" s="49"/>
      <c r="K57" s="49"/>
      <c r="L57" s="49"/>
      <c r="M57" s="49"/>
      <c r="N57" s="49"/>
    </row>
    <row r="58" spans="1:14" ht="12">
      <c r="A58" s="44">
        <v>38313.74444444444</v>
      </c>
      <c r="B58" s="30" t="s">
        <v>0</v>
      </c>
      <c r="C58" s="31" t="s">
        <v>1</v>
      </c>
      <c r="D58" s="30" t="s">
        <v>0</v>
      </c>
      <c r="E58" s="30" t="s">
        <v>0</v>
      </c>
      <c r="F58" s="31" t="s">
        <v>1</v>
      </c>
      <c r="G58" s="30" t="s">
        <v>0</v>
      </c>
      <c r="H58" s="49"/>
      <c r="I58" s="49"/>
      <c r="J58" s="49"/>
      <c r="K58" s="49"/>
      <c r="L58" s="49"/>
      <c r="M58" s="49"/>
      <c r="N58" s="49"/>
    </row>
    <row r="59" spans="1:14" ht="12">
      <c r="A59" s="44">
        <v>38314.57638888889</v>
      </c>
      <c r="B59" s="30" t="s">
        <v>0</v>
      </c>
      <c r="C59" s="30" t="s">
        <v>0</v>
      </c>
      <c r="D59" s="30" t="s">
        <v>0</v>
      </c>
      <c r="E59" s="30" t="s">
        <v>0</v>
      </c>
      <c r="F59" s="31" t="s">
        <v>1</v>
      </c>
      <c r="G59" s="32"/>
      <c r="H59" s="49"/>
      <c r="I59" s="49"/>
      <c r="J59" s="49"/>
      <c r="K59" s="49"/>
      <c r="L59" s="49"/>
      <c r="M59" s="49"/>
      <c r="N59" s="49"/>
    </row>
    <row r="60" spans="1:14" ht="12">
      <c r="A60" s="44">
        <v>38315.479166666664</v>
      </c>
      <c r="B60" s="30" t="s">
        <v>0</v>
      </c>
      <c r="C60" s="30" t="s">
        <v>0</v>
      </c>
      <c r="D60" s="32"/>
      <c r="E60" s="32"/>
      <c r="F60" s="32"/>
      <c r="G60" s="32"/>
      <c r="H60" s="49"/>
      <c r="I60" s="49"/>
      <c r="J60" s="49"/>
      <c r="K60" s="49"/>
      <c r="L60" s="49"/>
      <c r="M60" s="49"/>
      <c r="N60" s="49"/>
    </row>
    <row r="61" spans="1:14" ht="12">
      <c r="A61" s="44">
        <v>38316.51458333333</v>
      </c>
      <c r="B61" s="30" t="s">
        <v>0</v>
      </c>
      <c r="C61" s="31" t="s">
        <v>1</v>
      </c>
      <c r="D61" s="32"/>
      <c r="E61" s="32"/>
      <c r="F61" s="32"/>
      <c r="G61" s="32"/>
      <c r="H61" s="49"/>
      <c r="I61" s="49"/>
      <c r="J61" s="49"/>
      <c r="K61" s="49"/>
      <c r="L61" s="49"/>
      <c r="M61" s="49"/>
      <c r="N61" s="49"/>
    </row>
    <row r="62" spans="1:14" ht="12">
      <c r="A62" s="44">
        <v>38316.947222222225</v>
      </c>
      <c r="B62" s="30" t="s">
        <v>0</v>
      </c>
      <c r="C62" s="30" t="s">
        <v>0</v>
      </c>
      <c r="D62" s="30" t="s">
        <v>0</v>
      </c>
      <c r="E62" s="30" t="s">
        <v>0</v>
      </c>
      <c r="F62" s="30" t="s">
        <v>0</v>
      </c>
      <c r="G62" s="30" t="s">
        <v>0</v>
      </c>
      <c r="H62" s="49"/>
      <c r="I62" s="49"/>
      <c r="J62" s="49"/>
      <c r="K62" s="49"/>
      <c r="L62" s="49"/>
      <c r="M62" s="49"/>
      <c r="N62" s="49"/>
    </row>
    <row r="63" spans="1:14" ht="12">
      <c r="A63" s="44">
        <v>38317.600694444445</v>
      </c>
      <c r="B63" s="30" t="s">
        <v>0</v>
      </c>
      <c r="C63" s="31" t="s">
        <v>1</v>
      </c>
      <c r="D63" s="32"/>
      <c r="E63" s="32"/>
      <c r="F63" s="32"/>
      <c r="G63" s="32"/>
      <c r="H63" s="49"/>
      <c r="I63" s="49"/>
      <c r="J63" s="49"/>
      <c r="K63" s="49"/>
      <c r="L63" s="49"/>
      <c r="M63" s="49"/>
      <c r="N63" s="49"/>
    </row>
    <row r="64" spans="1:14" ht="12">
      <c r="A64" s="44">
        <v>38320.51458333333</v>
      </c>
      <c r="B64" s="30" t="s">
        <v>0</v>
      </c>
      <c r="C64" s="31" t="s">
        <v>1</v>
      </c>
      <c r="D64" s="32"/>
      <c r="E64" s="32"/>
      <c r="F64" s="32"/>
      <c r="G64" s="32"/>
      <c r="H64" s="49"/>
      <c r="I64" s="49"/>
      <c r="J64" s="49"/>
      <c r="K64" s="49"/>
      <c r="L64" s="49"/>
      <c r="M64" s="49"/>
      <c r="N64" s="49"/>
    </row>
    <row r="65" spans="1:14" ht="12">
      <c r="A65" s="44">
        <v>38320.79236111111</v>
      </c>
      <c r="B65" s="30" t="s">
        <v>0</v>
      </c>
      <c r="C65" s="31" t="s">
        <v>1</v>
      </c>
      <c r="D65" s="30" t="s">
        <v>0</v>
      </c>
      <c r="E65" s="30" t="s">
        <v>0</v>
      </c>
      <c r="F65" s="31" t="s">
        <v>1</v>
      </c>
      <c r="G65" s="30" t="s">
        <v>0</v>
      </c>
      <c r="H65" s="49"/>
      <c r="I65" s="49"/>
      <c r="J65" s="49"/>
      <c r="K65" s="49"/>
      <c r="L65" s="49"/>
      <c r="M65" s="49"/>
      <c r="N65" s="49"/>
    </row>
    <row r="66" spans="1:14" ht="12">
      <c r="A66" s="44">
        <v>38322.438888888886</v>
      </c>
      <c r="B66" s="32"/>
      <c r="C66" s="30" t="s">
        <v>0</v>
      </c>
      <c r="D66" s="32"/>
      <c r="E66" s="32"/>
      <c r="F66" s="32"/>
      <c r="G66" s="32"/>
      <c r="H66" s="49"/>
      <c r="I66" s="49"/>
      <c r="J66" s="49"/>
      <c r="K66" s="49"/>
      <c r="L66" s="49"/>
      <c r="M66" s="49"/>
      <c r="N66" s="49"/>
    </row>
    <row r="67" spans="1:14" ht="12">
      <c r="A67" s="44">
        <v>38322.493055555555</v>
      </c>
      <c r="B67" s="30" t="s">
        <v>0</v>
      </c>
      <c r="C67" s="30" t="s">
        <v>0</v>
      </c>
      <c r="D67" s="30" t="s">
        <v>0</v>
      </c>
      <c r="E67" s="30" t="s">
        <v>0</v>
      </c>
      <c r="F67" s="31" t="s">
        <v>1</v>
      </c>
      <c r="G67" s="32"/>
      <c r="H67" s="49"/>
      <c r="I67" s="49"/>
      <c r="J67" s="49"/>
      <c r="K67" s="49"/>
      <c r="L67" s="49"/>
      <c r="M67" s="49"/>
      <c r="N67" s="49"/>
    </row>
    <row r="68" spans="1:14" ht="12">
      <c r="A68" s="44">
        <v>38322.60486111111</v>
      </c>
      <c r="B68" s="30" t="s">
        <v>0</v>
      </c>
      <c r="C68" s="31" t="s">
        <v>1</v>
      </c>
      <c r="D68" s="32"/>
      <c r="E68" s="32"/>
      <c r="F68" s="32"/>
      <c r="G68" s="32"/>
      <c r="H68" s="49"/>
      <c r="I68" s="49"/>
      <c r="J68" s="49"/>
      <c r="K68" s="49"/>
      <c r="L68" s="49"/>
      <c r="M68" s="49"/>
      <c r="N68" s="49"/>
    </row>
    <row r="69" spans="1:14" ht="12">
      <c r="A69" s="44">
        <v>38322.791666666664</v>
      </c>
      <c r="B69" s="30" t="s">
        <v>0</v>
      </c>
      <c r="C69" s="31" t="s">
        <v>1</v>
      </c>
      <c r="D69" s="30" t="s">
        <v>0</v>
      </c>
      <c r="E69" s="30" t="s">
        <v>0</v>
      </c>
      <c r="F69" s="30" t="s">
        <v>0</v>
      </c>
      <c r="G69" s="32" t="s">
        <v>2</v>
      </c>
      <c r="H69" s="49"/>
      <c r="I69" s="49"/>
      <c r="J69" s="49"/>
      <c r="K69" s="49"/>
      <c r="L69" s="49"/>
      <c r="M69" s="49"/>
      <c r="N69" s="49"/>
    </row>
    <row r="70" spans="1:14" ht="12">
      <c r="A70" s="44">
        <v>38323.76458333333</v>
      </c>
      <c r="B70" s="30" t="s">
        <v>0</v>
      </c>
      <c r="C70" s="31" t="s">
        <v>1</v>
      </c>
      <c r="D70" s="30" t="s">
        <v>0</v>
      </c>
      <c r="E70" s="30" t="s">
        <v>0</v>
      </c>
      <c r="F70" s="31" t="s">
        <v>1</v>
      </c>
      <c r="G70" s="32"/>
      <c r="H70" s="49"/>
      <c r="I70" s="49"/>
      <c r="J70" s="49"/>
      <c r="K70" s="49"/>
      <c r="L70" s="49"/>
      <c r="M70" s="49"/>
      <c r="N70" s="49"/>
    </row>
    <row r="71" spans="1:14" ht="12">
      <c r="A71" s="44">
        <v>38323.79791666667</v>
      </c>
      <c r="B71" s="32"/>
      <c r="C71" s="32"/>
      <c r="D71" s="32"/>
      <c r="E71" s="32"/>
      <c r="F71" s="32"/>
      <c r="G71" s="30" t="s">
        <v>0</v>
      </c>
      <c r="H71" s="49"/>
      <c r="I71" s="49"/>
      <c r="J71" s="49"/>
      <c r="K71" s="49"/>
      <c r="L71" s="49"/>
      <c r="M71" s="49"/>
      <c r="N71" s="49"/>
    </row>
    <row r="72" spans="1:14" ht="12">
      <c r="A72" s="44">
        <v>38324.961805555555</v>
      </c>
      <c r="B72" s="30" t="s">
        <v>0</v>
      </c>
      <c r="C72" s="30" t="s">
        <v>0</v>
      </c>
      <c r="D72" s="30" t="s">
        <v>0</v>
      </c>
      <c r="E72" s="30" t="s">
        <v>0</v>
      </c>
      <c r="F72" s="32">
        <v>0</v>
      </c>
      <c r="G72" s="30" t="s">
        <v>0</v>
      </c>
      <c r="H72" s="49"/>
      <c r="I72" s="49"/>
      <c r="J72" s="49"/>
      <c r="K72" s="49"/>
      <c r="L72" s="49"/>
      <c r="M72" s="49"/>
      <c r="N72" s="49"/>
    </row>
    <row r="73" spans="1:14" ht="12">
      <c r="A73" s="44">
        <v>38326.82847222222</v>
      </c>
      <c r="B73" s="32"/>
      <c r="C73" s="32"/>
      <c r="D73" s="30" t="s">
        <v>0</v>
      </c>
      <c r="E73" s="30" t="s">
        <v>0</v>
      </c>
      <c r="F73" s="32">
        <v>1</v>
      </c>
      <c r="G73" s="30" t="s">
        <v>0</v>
      </c>
      <c r="H73" s="49"/>
      <c r="I73" s="49"/>
      <c r="J73" s="49"/>
      <c r="K73" s="49"/>
      <c r="L73" s="49"/>
      <c r="M73" s="49"/>
      <c r="N73" s="49"/>
    </row>
    <row r="74" spans="1:14" ht="12">
      <c r="A74" s="44">
        <v>38327.45277777778</v>
      </c>
      <c r="B74" s="30" t="s">
        <v>0</v>
      </c>
      <c r="C74" s="30" t="s">
        <v>0</v>
      </c>
      <c r="D74" s="32"/>
      <c r="E74" s="32"/>
      <c r="F74" s="32"/>
      <c r="G74" s="32"/>
      <c r="H74" s="49"/>
      <c r="I74" s="49"/>
      <c r="J74" s="49"/>
      <c r="K74" s="49"/>
      <c r="L74" s="49"/>
      <c r="M74" s="49"/>
      <c r="N74" s="49"/>
    </row>
    <row r="75" spans="1:14" ht="12">
      <c r="A75" s="44">
        <v>38327.868055555555</v>
      </c>
      <c r="B75" s="30" t="s">
        <v>0</v>
      </c>
      <c r="C75" s="30" t="s">
        <v>0</v>
      </c>
      <c r="D75" s="30" t="s">
        <v>0</v>
      </c>
      <c r="E75" s="30" t="s">
        <v>0</v>
      </c>
      <c r="F75" s="30" t="s">
        <v>0</v>
      </c>
      <c r="G75" s="30" t="s">
        <v>0</v>
      </c>
      <c r="H75" s="49"/>
      <c r="I75" s="49"/>
      <c r="J75" s="49"/>
      <c r="K75" s="49"/>
      <c r="L75" s="49"/>
      <c r="M75" s="49"/>
      <c r="N75" s="49"/>
    </row>
    <row r="76" spans="1:14" ht="12">
      <c r="A76" s="44">
        <v>38328.43194444444</v>
      </c>
      <c r="B76" s="30" t="s">
        <v>0</v>
      </c>
      <c r="C76" s="30" t="s">
        <v>0</v>
      </c>
      <c r="D76" s="30" t="s">
        <v>0</v>
      </c>
      <c r="E76" s="30" t="s">
        <v>0</v>
      </c>
      <c r="F76" s="31" t="s">
        <v>1</v>
      </c>
      <c r="G76" s="30" t="s">
        <v>0</v>
      </c>
      <c r="H76" s="49"/>
      <c r="I76" s="49"/>
      <c r="J76" s="49"/>
      <c r="K76" s="49"/>
      <c r="L76" s="49"/>
      <c r="M76" s="49"/>
      <c r="N76" s="49"/>
    </row>
    <row r="77" spans="1:14" ht="12">
      <c r="A77" s="44">
        <v>38328.57083333333</v>
      </c>
      <c r="B77" s="30" t="s">
        <v>0</v>
      </c>
      <c r="C77" s="30" t="s">
        <v>0</v>
      </c>
      <c r="D77" s="32"/>
      <c r="E77" s="32"/>
      <c r="F77" s="32"/>
      <c r="G77" s="32"/>
      <c r="H77" s="49"/>
      <c r="I77" s="49"/>
      <c r="J77" s="49"/>
      <c r="K77" s="49"/>
      <c r="L77" s="49"/>
      <c r="M77" s="49"/>
      <c r="N77" s="49"/>
    </row>
    <row r="78" spans="1:14" ht="12">
      <c r="A78" s="44">
        <v>38328.60486111111</v>
      </c>
      <c r="B78" s="31" t="s">
        <v>1</v>
      </c>
      <c r="C78" s="31" t="s">
        <v>1</v>
      </c>
      <c r="D78" s="32"/>
      <c r="E78" s="32"/>
      <c r="F78" s="32"/>
      <c r="G78" s="32"/>
      <c r="H78" s="49"/>
      <c r="I78" s="49"/>
      <c r="J78" s="49"/>
      <c r="K78" s="49"/>
      <c r="L78" s="49"/>
      <c r="M78" s="49"/>
      <c r="N78" s="49"/>
    </row>
    <row r="79" spans="1:14" ht="12">
      <c r="A79" s="44">
        <v>38329.58541666667</v>
      </c>
      <c r="B79" s="30" t="s">
        <v>0</v>
      </c>
      <c r="C79" s="30" t="s">
        <v>0</v>
      </c>
      <c r="D79" s="32"/>
      <c r="E79" s="32"/>
      <c r="F79" s="32"/>
      <c r="G79" s="32"/>
      <c r="H79" s="49"/>
      <c r="I79" s="49"/>
      <c r="J79" s="49"/>
      <c r="K79" s="49"/>
      <c r="L79" s="49"/>
      <c r="M79" s="49"/>
      <c r="N79" s="49"/>
    </row>
    <row r="80" spans="1:14" ht="12">
      <c r="A80" s="44">
        <v>38329.947916666664</v>
      </c>
      <c r="B80" s="30" t="s">
        <v>0</v>
      </c>
      <c r="C80" s="30" t="s">
        <v>0</v>
      </c>
      <c r="D80" s="30" t="s">
        <v>0</v>
      </c>
      <c r="E80" s="30" t="s">
        <v>0</v>
      </c>
      <c r="F80" s="32">
        <v>1</v>
      </c>
      <c r="G80" s="30" t="s">
        <v>0</v>
      </c>
      <c r="H80" s="49"/>
      <c r="I80" s="49"/>
      <c r="J80" s="49"/>
      <c r="K80" s="49"/>
      <c r="L80" s="49"/>
      <c r="M80" s="49"/>
      <c r="N80" s="49"/>
    </row>
    <row r="81" spans="1:14" ht="12">
      <c r="A81" s="44">
        <v>38330.68194444444</v>
      </c>
      <c r="B81" s="32"/>
      <c r="C81" s="32"/>
      <c r="D81" s="30" t="s">
        <v>0</v>
      </c>
      <c r="E81" s="30" t="s">
        <v>0</v>
      </c>
      <c r="F81" s="31" t="s">
        <v>1</v>
      </c>
      <c r="G81" s="30" t="s">
        <v>0</v>
      </c>
      <c r="H81" s="49"/>
      <c r="I81" s="49"/>
      <c r="J81" s="49"/>
      <c r="K81" s="49"/>
      <c r="L81" s="49"/>
      <c r="M81" s="49"/>
      <c r="N81" s="49"/>
    </row>
    <row r="82" spans="1:14" ht="12">
      <c r="A82" s="44">
        <v>38330.80625</v>
      </c>
      <c r="B82" s="32"/>
      <c r="C82" s="32"/>
      <c r="D82" s="30" t="s">
        <v>0</v>
      </c>
      <c r="E82" s="30" t="s">
        <v>0</v>
      </c>
      <c r="F82" s="31" t="s">
        <v>1</v>
      </c>
      <c r="G82" s="30" t="s">
        <v>0</v>
      </c>
      <c r="H82" s="49"/>
      <c r="I82" s="49"/>
      <c r="J82" s="49"/>
      <c r="K82" s="49"/>
      <c r="L82" s="49"/>
      <c r="M82" s="49"/>
      <c r="N82" s="49"/>
    </row>
    <row r="83" spans="1:14" ht="12">
      <c r="A83" s="44">
        <v>38331.44375</v>
      </c>
      <c r="B83" s="30" t="s">
        <v>0</v>
      </c>
      <c r="C83" s="30" t="s">
        <v>0</v>
      </c>
      <c r="D83" s="30" t="s">
        <v>0</v>
      </c>
      <c r="E83" s="30" t="s">
        <v>0</v>
      </c>
      <c r="F83" s="30" t="s">
        <v>0</v>
      </c>
      <c r="G83" s="32"/>
      <c r="H83" s="49"/>
      <c r="I83" s="49"/>
      <c r="J83" s="49"/>
      <c r="K83" s="49"/>
      <c r="L83" s="49"/>
      <c r="M83" s="49"/>
      <c r="N83" s="49"/>
    </row>
    <row r="84" spans="1:14" ht="12">
      <c r="A84" s="44">
        <v>38331.563888888886</v>
      </c>
      <c r="B84" s="30" t="s">
        <v>0</v>
      </c>
      <c r="C84" s="31" t="s">
        <v>1</v>
      </c>
      <c r="D84" s="32"/>
      <c r="E84" s="32"/>
      <c r="F84" s="32"/>
      <c r="G84" s="32"/>
      <c r="H84" s="49"/>
      <c r="I84" s="49"/>
      <c r="J84" s="49"/>
      <c r="K84" s="49"/>
      <c r="L84" s="49"/>
      <c r="M84" s="49"/>
      <c r="N84" s="49"/>
    </row>
    <row r="85" spans="1:14" ht="12">
      <c r="A85" s="44">
        <v>38333.959027777775</v>
      </c>
      <c r="B85" s="30" t="s">
        <v>0</v>
      </c>
      <c r="C85" s="30" t="s">
        <v>0</v>
      </c>
      <c r="D85" s="30" t="s">
        <v>0</v>
      </c>
      <c r="E85" s="30" t="s">
        <v>0</v>
      </c>
      <c r="F85" s="30" t="s">
        <v>0</v>
      </c>
      <c r="G85" s="32"/>
      <c r="H85" s="49"/>
      <c r="I85" s="49"/>
      <c r="J85" s="49"/>
      <c r="K85" s="49"/>
      <c r="L85" s="49"/>
      <c r="M85" s="49"/>
      <c r="N85" s="49"/>
    </row>
    <row r="86" spans="1:14" ht="12">
      <c r="A86" s="44">
        <v>38333.96944444445</v>
      </c>
      <c r="B86" s="32"/>
      <c r="C86" s="32"/>
      <c r="D86" s="32"/>
      <c r="E86" s="32"/>
      <c r="F86" s="32"/>
      <c r="G86" s="30" t="s">
        <v>0</v>
      </c>
      <c r="H86" s="49"/>
      <c r="I86" s="49"/>
      <c r="J86" s="49"/>
      <c r="K86" s="49"/>
      <c r="L86" s="49"/>
      <c r="M86" s="49"/>
      <c r="N86" s="49"/>
    </row>
    <row r="87" spans="1:14" ht="12">
      <c r="A87" s="44">
        <v>38334.46527777778</v>
      </c>
      <c r="B87" s="32"/>
      <c r="C87" s="30" t="s">
        <v>0</v>
      </c>
      <c r="D87" s="32"/>
      <c r="E87" s="32"/>
      <c r="F87" s="32"/>
      <c r="G87" s="32"/>
      <c r="H87" s="49"/>
      <c r="I87" s="49"/>
      <c r="J87" s="49"/>
      <c r="K87" s="49"/>
      <c r="L87" s="49"/>
      <c r="M87" s="49"/>
      <c r="N87" s="49"/>
    </row>
    <row r="88" spans="1:14" ht="12">
      <c r="A88" s="44">
        <v>38334.614583333336</v>
      </c>
      <c r="B88" s="30" t="s">
        <v>0</v>
      </c>
      <c r="C88" s="30" t="s">
        <v>0</v>
      </c>
      <c r="D88" s="32"/>
      <c r="E88" s="32"/>
      <c r="F88" s="32"/>
      <c r="G88" s="32"/>
      <c r="H88" s="29"/>
      <c r="I88" s="29"/>
      <c r="J88" s="29"/>
      <c r="K88" s="29"/>
      <c r="L88" s="29"/>
      <c r="M88" s="29"/>
      <c r="N88" s="29"/>
    </row>
    <row r="89" spans="1:14" ht="12">
      <c r="A89" s="44">
        <v>38335.75763888889</v>
      </c>
      <c r="B89" s="30" t="s">
        <v>0</v>
      </c>
      <c r="C89" s="30" t="s">
        <v>0</v>
      </c>
      <c r="D89" s="30" t="s">
        <v>0</v>
      </c>
      <c r="E89" s="30" t="s">
        <v>0</v>
      </c>
      <c r="F89" s="32" t="s">
        <v>2</v>
      </c>
      <c r="G89" s="32"/>
      <c r="H89" s="29"/>
      <c r="I89" s="29"/>
      <c r="J89" s="29"/>
      <c r="K89" s="29"/>
      <c r="L89" s="29"/>
      <c r="M89" s="29"/>
      <c r="N89" s="29"/>
    </row>
    <row r="90" spans="1:14" ht="12">
      <c r="A90" s="44">
        <v>38335.77222222222</v>
      </c>
      <c r="B90" s="32"/>
      <c r="C90" s="32"/>
      <c r="D90" s="32"/>
      <c r="E90" s="32"/>
      <c r="F90" s="32"/>
      <c r="G90" s="30" t="s">
        <v>0</v>
      </c>
      <c r="H90" s="29"/>
      <c r="I90" s="29"/>
      <c r="J90" s="29"/>
      <c r="K90" s="29"/>
      <c r="L90" s="29"/>
      <c r="M90" s="29"/>
      <c r="N90" s="29"/>
    </row>
    <row r="91" spans="1:14" ht="12">
      <c r="A91" s="44">
        <v>38335.532638888886</v>
      </c>
      <c r="B91" s="32"/>
      <c r="C91" s="32"/>
      <c r="D91" s="32"/>
      <c r="E91" s="30" t="s">
        <v>0</v>
      </c>
      <c r="F91" s="30" t="s">
        <v>0</v>
      </c>
      <c r="G91" s="32"/>
      <c r="H91" s="29"/>
      <c r="I91" s="29"/>
      <c r="J91" s="29"/>
      <c r="K91" s="29"/>
      <c r="L91" s="29"/>
      <c r="M91" s="29"/>
      <c r="N91" s="29"/>
    </row>
    <row r="92" spans="1:14" ht="12">
      <c r="A92" s="44">
        <v>38336.950694444444</v>
      </c>
      <c r="B92" s="30" t="s">
        <v>0</v>
      </c>
      <c r="C92" s="32">
        <v>1</v>
      </c>
      <c r="D92" s="30" t="s">
        <v>0</v>
      </c>
      <c r="E92" s="30" t="s">
        <v>0</v>
      </c>
      <c r="F92" s="30" t="s">
        <v>0</v>
      </c>
      <c r="G92" s="32"/>
      <c r="H92" s="29"/>
      <c r="I92" s="29"/>
      <c r="J92" s="29"/>
      <c r="K92" s="29"/>
      <c r="L92" s="29"/>
      <c r="M92" s="29"/>
      <c r="N92" s="29"/>
    </row>
    <row r="93" spans="1:14" ht="12">
      <c r="A93" s="44">
        <v>38337.5125</v>
      </c>
      <c r="B93" s="32"/>
      <c r="C93" s="32"/>
      <c r="D93" s="32"/>
      <c r="E93" s="32"/>
      <c r="F93" s="32"/>
      <c r="G93" s="32">
        <v>1</v>
      </c>
      <c r="H93" s="29"/>
      <c r="I93" s="29"/>
      <c r="J93" s="29"/>
      <c r="K93" s="29"/>
      <c r="L93" s="29"/>
      <c r="M93" s="29"/>
      <c r="N93" s="29"/>
    </row>
    <row r="94" spans="1:14" ht="12">
      <c r="A94" s="44">
        <v>38337.51944444444</v>
      </c>
      <c r="B94" s="30" t="s">
        <v>0</v>
      </c>
      <c r="C94" s="31" t="s">
        <v>1</v>
      </c>
      <c r="D94" s="30" t="s">
        <v>0</v>
      </c>
      <c r="E94" s="30" t="s">
        <v>0</v>
      </c>
      <c r="F94" s="31" t="s">
        <v>1</v>
      </c>
      <c r="G94" s="32"/>
      <c r="H94" s="29"/>
      <c r="I94" s="29"/>
      <c r="J94" s="29"/>
      <c r="K94" s="29"/>
      <c r="L94" s="29"/>
      <c r="M94" s="29"/>
      <c r="N94" s="29"/>
    </row>
    <row r="95" spans="1:14" ht="12">
      <c r="A95" s="44">
        <v>38337.794444444444</v>
      </c>
      <c r="B95" s="30" t="s">
        <v>0</v>
      </c>
      <c r="C95" s="31" t="s">
        <v>1</v>
      </c>
      <c r="D95" s="32"/>
      <c r="E95" s="32"/>
      <c r="F95" s="32"/>
      <c r="G95" s="32"/>
      <c r="H95" s="29"/>
      <c r="I95" s="29"/>
      <c r="J95" s="29"/>
      <c r="K95" s="29"/>
      <c r="L95" s="29"/>
      <c r="M95" s="29"/>
      <c r="N95" s="29"/>
    </row>
    <row r="96" spans="1:14" ht="12">
      <c r="A96" s="44">
        <v>38338.43472222222</v>
      </c>
      <c r="B96" s="30" t="s">
        <v>0</v>
      </c>
      <c r="C96" s="31" t="s">
        <v>1</v>
      </c>
      <c r="D96" s="32"/>
      <c r="E96" s="32"/>
      <c r="F96" s="32"/>
      <c r="G96" s="32"/>
      <c r="H96" s="29"/>
      <c r="I96" s="29"/>
      <c r="J96" s="29"/>
      <c r="K96" s="29"/>
      <c r="L96" s="29"/>
      <c r="M96" s="29"/>
      <c r="N96" s="29"/>
    </row>
    <row r="97" spans="1:14" ht="12">
      <c r="A97" s="44">
        <v>38338.55</v>
      </c>
      <c r="B97" s="30" t="s">
        <v>0</v>
      </c>
      <c r="C97" s="31" t="s">
        <v>1</v>
      </c>
      <c r="D97" s="32"/>
      <c r="E97" s="32"/>
      <c r="F97" s="32"/>
      <c r="G97" s="32"/>
      <c r="H97" s="29"/>
      <c r="I97" s="29"/>
      <c r="J97" s="29"/>
      <c r="K97" s="29"/>
      <c r="L97" s="29"/>
      <c r="M97" s="29"/>
      <c r="N97" s="29"/>
    </row>
    <row r="98" spans="1:14" ht="12">
      <c r="A98" s="44">
        <v>38338.697916666664</v>
      </c>
      <c r="B98" s="30" t="s">
        <v>0</v>
      </c>
      <c r="C98" s="31" t="s">
        <v>1</v>
      </c>
      <c r="D98" s="32"/>
      <c r="E98" s="32"/>
      <c r="F98" s="32"/>
      <c r="G98" s="32"/>
      <c r="H98" s="29"/>
      <c r="I98" s="29"/>
      <c r="J98" s="29"/>
      <c r="K98" s="29"/>
      <c r="L98" s="29"/>
      <c r="M98" s="29"/>
      <c r="N98" s="29"/>
    </row>
    <row r="99" spans="1:14" ht="12">
      <c r="A99" s="44">
        <v>38338.74444444444</v>
      </c>
      <c r="B99" s="30" t="s">
        <v>0</v>
      </c>
      <c r="C99" s="30" t="s">
        <v>0</v>
      </c>
      <c r="D99" s="32"/>
      <c r="E99" s="32"/>
      <c r="F99" s="32"/>
      <c r="G99" s="32"/>
      <c r="H99" s="29"/>
      <c r="I99" s="29"/>
      <c r="J99" s="29"/>
      <c r="K99" s="29"/>
      <c r="L99" s="29"/>
      <c r="M99" s="29"/>
      <c r="N99" s="29"/>
    </row>
    <row r="100" spans="1:14" ht="12">
      <c r="A100" s="44">
        <v>38338.955555555556</v>
      </c>
      <c r="B100" s="30" t="s">
        <v>0</v>
      </c>
      <c r="C100" s="30" t="s">
        <v>0</v>
      </c>
      <c r="D100" s="30" t="s">
        <v>0</v>
      </c>
      <c r="E100" s="30" t="s">
        <v>0</v>
      </c>
      <c r="F100" s="31" t="s">
        <v>1</v>
      </c>
      <c r="G100" s="32"/>
      <c r="H100" s="29"/>
      <c r="I100" s="29"/>
      <c r="J100" s="29"/>
      <c r="K100" s="29"/>
      <c r="L100" s="29"/>
      <c r="M100" s="29"/>
      <c r="N100" s="29"/>
    </row>
    <row r="101" spans="1:14" ht="12">
      <c r="A101" s="44">
        <v>38338.972916666666</v>
      </c>
      <c r="B101" s="32"/>
      <c r="C101" s="32"/>
      <c r="D101" s="32"/>
      <c r="E101" s="32"/>
      <c r="F101" s="32"/>
      <c r="G101" s="30" t="s">
        <v>0</v>
      </c>
      <c r="H101" s="29"/>
      <c r="I101" s="29"/>
      <c r="J101" s="29"/>
      <c r="K101" s="29"/>
      <c r="L101" s="29"/>
      <c r="M101" s="29"/>
      <c r="N101" s="29"/>
    </row>
    <row r="102" spans="1:14" ht="12">
      <c r="A102" s="44">
        <v>38341.43680555555</v>
      </c>
      <c r="B102" s="32"/>
      <c r="C102" s="32"/>
      <c r="D102" s="30" t="s">
        <v>0</v>
      </c>
      <c r="E102" s="30" t="s">
        <v>0</v>
      </c>
      <c r="F102" s="31" t="s">
        <v>1</v>
      </c>
      <c r="G102" s="32">
        <v>1</v>
      </c>
      <c r="H102" s="29"/>
      <c r="I102" s="29"/>
      <c r="J102" s="29"/>
      <c r="K102" s="29"/>
      <c r="L102" s="29"/>
      <c r="M102" s="29"/>
      <c r="N102" s="29"/>
    </row>
    <row r="103" spans="1:14" ht="12">
      <c r="A103" s="44">
        <v>38341.75486111111</v>
      </c>
      <c r="B103" s="30" t="s">
        <v>0</v>
      </c>
      <c r="C103" s="31" t="s">
        <v>1</v>
      </c>
      <c r="D103" s="30" t="s">
        <v>0</v>
      </c>
      <c r="E103" s="30" t="s">
        <v>0</v>
      </c>
      <c r="F103" s="31" t="s">
        <v>1</v>
      </c>
      <c r="G103" s="32"/>
      <c r="H103" s="29"/>
      <c r="I103" s="29"/>
      <c r="J103" s="29"/>
      <c r="K103" s="29"/>
      <c r="L103" s="29"/>
      <c r="M103" s="29"/>
      <c r="N103" s="29"/>
    </row>
    <row r="104" spans="1:14" ht="12">
      <c r="A104" s="44">
        <v>38341.76458333333</v>
      </c>
      <c r="B104" s="32"/>
      <c r="C104" s="32"/>
      <c r="D104" s="32"/>
      <c r="E104" s="32"/>
      <c r="F104" s="32"/>
      <c r="G104" s="30" t="s">
        <v>0</v>
      </c>
      <c r="H104" s="29"/>
      <c r="I104" s="29"/>
      <c r="J104" s="29"/>
      <c r="K104" s="29"/>
      <c r="L104" s="29"/>
      <c r="M104" s="29"/>
      <c r="N104" s="29"/>
    </row>
    <row r="105" spans="1:14" ht="12">
      <c r="A105" s="44">
        <v>38342.95138888889</v>
      </c>
      <c r="B105" s="32"/>
      <c r="C105" s="32"/>
      <c r="D105" s="32"/>
      <c r="E105" s="32"/>
      <c r="F105" s="31" t="s">
        <v>1</v>
      </c>
      <c r="G105" s="32"/>
      <c r="H105" s="29"/>
      <c r="I105" s="29"/>
      <c r="J105" s="29"/>
      <c r="K105" s="29"/>
      <c r="L105" s="29"/>
      <c r="M105" s="29"/>
      <c r="N105" s="29"/>
    </row>
    <row r="106" spans="1:14" ht="12">
      <c r="A106" s="44">
        <v>38343.46041666667</v>
      </c>
      <c r="B106" s="30" t="s">
        <v>0</v>
      </c>
      <c r="C106" s="31" t="s">
        <v>1</v>
      </c>
      <c r="D106" s="32"/>
      <c r="E106" s="32"/>
      <c r="F106" s="32"/>
      <c r="G106" s="32"/>
      <c r="H106" s="29"/>
      <c r="I106" s="29"/>
      <c r="J106" s="29"/>
      <c r="K106" s="29"/>
      <c r="L106" s="29"/>
      <c r="M106" s="29"/>
      <c r="N106" s="29"/>
    </row>
    <row r="107" spans="1:14" ht="12">
      <c r="A107" s="44">
        <v>38343.48888888889</v>
      </c>
      <c r="B107" s="30" t="s">
        <v>0</v>
      </c>
      <c r="C107" s="31" t="s">
        <v>1</v>
      </c>
      <c r="D107" s="32"/>
      <c r="E107" s="32"/>
      <c r="F107" s="32"/>
      <c r="G107" s="32"/>
      <c r="H107" s="29"/>
      <c r="I107" s="29"/>
      <c r="J107" s="29"/>
      <c r="K107" s="29"/>
      <c r="L107" s="29"/>
      <c r="M107" s="29"/>
      <c r="N107" s="29"/>
    </row>
    <row r="108" spans="1:14" ht="12">
      <c r="A108" s="44">
        <v>38343.56041666667</v>
      </c>
      <c r="B108" s="30" t="s">
        <v>0</v>
      </c>
      <c r="C108" s="31" t="s">
        <v>1</v>
      </c>
      <c r="D108" s="32"/>
      <c r="E108" s="32"/>
      <c r="F108" s="32"/>
      <c r="G108" s="32"/>
      <c r="H108" s="29"/>
      <c r="I108" s="29"/>
      <c r="J108" s="29"/>
      <c r="K108" s="29"/>
      <c r="L108" s="29"/>
      <c r="M108" s="29"/>
      <c r="N108" s="29"/>
    </row>
    <row r="109" spans="1:14" ht="12">
      <c r="A109" s="44">
        <v>38343.98611111111</v>
      </c>
      <c r="B109" s="30" t="s">
        <v>0</v>
      </c>
      <c r="C109" s="31" t="s">
        <v>1</v>
      </c>
      <c r="D109" s="30" t="s">
        <v>0</v>
      </c>
      <c r="E109" s="31" t="s">
        <v>1</v>
      </c>
      <c r="F109" s="32">
        <v>1</v>
      </c>
      <c r="G109" s="32"/>
      <c r="H109" s="29"/>
      <c r="I109" s="29"/>
      <c r="J109" s="29"/>
      <c r="K109" s="29"/>
      <c r="L109" s="29"/>
      <c r="M109" s="29"/>
      <c r="N109" s="29"/>
    </row>
    <row r="110" spans="1:14" ht="12">
      <c r="A110" s="44">
        <v>38344.743055555555</v>
      </c>
      <c r="B110" s="32"/>
      <c r="C110" s="32"/>
      <c r="D110" s="32"/>
      <c r="E110" s="32"/>
      <c r="F110" s="32"/>
      <c r="G110" s="30" t="s">
        <v>0</v>
      </c>
      <c r="H110" s="29"/>
      <c r="I110" s="29"/>
      <c r="J110" s="29"/>
      <c r="K110" s="29"/>
      <c r="L110" s="29"/>
      <c r="M110" s="29"/>
      <c r="N110" s="29"/>
    </row>
    <row r="111" spans="1:14" ht="12">
      <c r="A111" s="44">
        <v>38344.751388888886</v>
      </c>
      <c r="B111" s="32"/>
      <c r="C111" s="32"/>
      <c r="D111" s="30" t="s">
        <v>0</v>
      </c>
      <c r="E111" s="32">
        <v>1</v>
      </c>
      <c r="F111" s="31" t="s">
        <v>1</v>
      </c>
      <c r="G111" s="32"/>
      <c r="H111" s="29"/>
      <c r="I111" s="29"/>
      <c r="J111" s="29"/>
      <c r="K111" s="29"/>
      <c r="L111" s="29"/>
      <c r="M111" s="29"/>
      <c r="N111" s="29"/>
    </row>
    <row r="112" spans="1:14" ht="12">
      <c r="A112" s="44">
        <v>38345.0625</v>
      </c>
      <c r="B112" s="32"/>
      <c r="C112" s="32"/>
      <c r="D112" s="30" t="s">
        <v>0</v>
      </c>
      <c r="E112" s="31" t="s">
        <v>1</v>
      </c>
      <c r="F112" s="32">
        <v>0</v>
      </c>
      <c r="G112" s="32"/>
      <c r="H112" s="29"/>
      <c r="I112" s="29"/>
      <c r="J112" s="29"/>
      <c r="K112" s="29"/>
      <c r="L112" s="29"/>
      <c r="M112" s="29"/>
      <c r="N112" s="29"/>
    </row>
    <row r="113" spans="1:14" ht="12">
      <c r="A113" s="44">
        <v>38347.861805555556</v>
      </c>
      <c r="B113" s="32"/>
      <c r="C113" s="32"/>
      <c r="D113" s="32"/>
      <c r="E113" s="31" t="s">
        <v>1</v>
      </c>
      <c r="F113" s="31" t="s">
        <v>1</v>
      </c>
      <c r="G113" s="32"/>
      <c r="H113" s="29"/>
      <c r="I113" s="29"/>
      <c r="J113" s="29"/>
      <c r="K113" s="29"/>
      <c r="L113" s="29"/>
      <c r="M113" s="29"/>
      <c r="N113" s="29"/>
    </row>
    <row r="114" spans="1:14" ht="12">
      <c r="A114" s="44">
        <v>38347.875</v>
      </c>
      <c r="B114" s="32"/>
      <c r="C114" s="32"/>
      <c r="D114" s="32"/>
      <c r="E114" s="32"/>
      <c r="F114" s="32"/>
      <c r="G114" s="30" t="s">
        <v>0</v>
      </c>
      <c r="H114" s="29"/>
      <c r="I114" s="29"/>
      <c r="J114" s="29"/>
      <c r="K114" s="29"/>
      <c r="L114" s="29"/>
      <c r="M114" s="29"/>
      <c r="N114" s="29"/>
    </row>
    <row r="115" spans="1:14" ht="12">
      <c r="A115" s="44">
        <v>38348.427083333336</v>
      </c>
      <c r="B115" s="32"/>
      <c r="C115" s="32"/>
      <c r="D115" s="32"/>
      <c r="E115" s="32"/>
      <c r="F115" s="32"/>
      <c r="G115" s="30" t="s">
        <v>0</v>
      </c>
      <c r="H115" s="29"/>
      <c r="I115" s="29"/>
      <c r="J115" s="29"/>
      <c r="K115" s="29"/>
      <c r="L115" s="29"/>
      <c r="M115" s="29"/>
      <c r="N115" s="29"/>
    </row>
    <row r="116" spans="1:14" ht="12">
      <c r="A116" s="44">
        <v>38348.43958333333</v>
      </c>
      <c r="B116" s="31" t="s">
        <v>1</v>
      </c>
      <c r="C116" s="31" t="s">
        <v>1</v>
      </c>
      <c r="D116" s="30" t="s">
        <v>0</v>
      </c>
      <c r="E116" s="31" t="s">
        <v>1</v>
      </c>
      <c r="F116" s="31" t="s">
        <v>1</v>
      </c>
      <c r="G116" s="32"/>
      <c r="H116" s="29"/>
      <c r="I116" s="29"/>
      <c r="J116" s="29"/>
      <c r="K116" s="29"/>
      <c r="L116" s="29"/>
      <c r="M116" s="29"/>
      <c r="N116" s="29"/>
    </row>
    <row r="117" spans="1:14" ht="12">
      <c r="A117" s="44">
        <v>38348.55069444444</v>
      </c>
      <c r="B117" s="31" t="s">
        <v>1</v>
      </c>
      <c r="C117" s="31" t="s">
        <v>1</v>
      </c>
      <c r="D117" s="32"/>
      <c r="E117" s="32"/>
      <c r="F117" s="32"/>
      <c r="G117" s="32"/>
      <c r="H117" s="29"/>
      <c r="I117" s="29"/>
      <c r="J117" s="29"/>
      <c r="K117" s="29"/>
      <c r="L117" s="29"/>
      <c r="M117" s="29"/>
      <c r="N117" s="29"/>
    </row>
    <row r="118" spans="1:14" ht="12">
      <c r="A118" s="44">
        <v>38349.45486111111</v>
      </c>
      <c r="B118" s="31" t="s">
        <v>1</v>
      </c>
      <c r="C118" s="31" t="s">
        <v>1</v>
      </c>
      <c r="D118" s="32"/>
      <c r="E118" s="32"/>
      <c r="F118" s="32"/>
      <c r="G118" s="32"/>
      <c r="H118" s="29"/>
      <c r="I118" s="29"/>
      <c r="J118" s="29"/>
      <c r="K118" s="29"/>
      <c r="L118" s="29"/>
      <c r="M118" s="29"/>
      <c r="N118" s="29"/>
    </row>
    <row r="119" spans="1:14" ht="12">
      <c r="A119" s="44">
        <v>38349.59930555556</v>
      </c>
      <c r="B119" s="31" t="s">
        <v>1</v>
      </c>
      <c r="C119" s="31" t="s">
        <v>1</v>
      </c>
      <c r="D119" s="32"/>
      <c r="E119" s="32"/>
      <c r="F119" s="32"/>
      <c r="G119" s="32"/>
      <c r="H119" s="29"/>
      <c r="I119" s="29"/>
      <c r="J119" s="29"/>
      <c r="K119" s="29"/>
      <c r="L119" s="29"/>
      <c r="M119" s="29"/>
      <c r="N119" s="29"/>
    </row>
    <row r="120" spans="1:14" ht="12">
      <c r="A120" s="44">
        <v>38349.62847222222</v>
      </c>
      <c r="B120" s="31" t="s">
        <v>1</v>
      </c>
      <c r="C120" s="31" t="s">
        <v>1</v>
      </c>
      <c r="D120" s="30" t="s">
        <v>0</v>
      </c>
      <c r="E120" s="31" t="s">
        <v>1</v>
      </c>
      <c r="F120" s="30" t="s">
        <v>0</v>
      </c>
      <c r="G120" s="32"/>
      <c r="H120" s="29"/>
      <c r="I120" s="29"/>
      <c r="J120" s="29"/>
      <c r="K120" s="29"/>
      <c r="L120" s="29"/>
      <c r="M120" s="29"/>
      <c r="N120" s="29"/>
    </row>
    <row r="121" spans="1:14" ht="12">
      <c r="A121" s="44">
        <v>38349.990277777775</v>
      </c>
      <c r="B121" s="31" t="s">
        <v>1</v>
      </c>
      <c r="C121" s="31" t="s">
        <v>1</v>
      </c>
      <c r="D121" s="30" t="s">
        <v>0</v>
      </c>
      <c r="E121" s="31" t="s">
        <v>1</v>
      </c>
      <c r="F121" s="30" t="s">
        <v>0</v>
      </c>
      <c r="G121" s="32"/>
      <c r="H121" s="29"/>
      <c r="I121" s="29"/>
      <c r="J121" s="29"/>
      <c r="K121" s="29"/>
      <c r="L121" s="29"/>
      <c r="M121" s="29"/>
      <c r="N121" s="29"/>
    </row>
    <row r="122" spans="1:14" ht="12">
      <c r="A122" s="44">
        <v>38350.43541666667</v>
      </c>
      <c r="B122" s="32"/>
      <c r="C122" s="32"/>
      <c r="D122" s="32"/>
      <c r="E122" s="31" t="s">
        <v>1</v>
      </c>
      <c r="F122" s="30" t="s">
        <v>0</v>
      </c>
      <c r="G122" s="32"/>
      <c r="H122" s="29"/>
      <c r="I122" s="29"/>
      <c r="J122" s="29"/>
      <c r="K122" s="29"/>
      <c r="L122" s="29"/>
      <c r="M122" s="29"/>
      <c r="N122" s="29"/>
    </row>
    <row r="123" spans="1:14" ht="12">
      <c r="A123" s="44">
        <v>38350.53055555555</v>
      </c>
      <c r="B123" s="31" t="s">
        <v>1</v>
      </c>
      <c r="C123" s="31" t="s">
        <v>1</v>
      </c>
      <c r="D123" s="30" t="s">
        <v>0</v>
      </c>
      <c r="E123" s="31" t="s">
        <v>1</v>
      </c>
      <c r="F123" s="31" t="s">
        <v>1</v>
      </c>
      <c r="G123" s="32"/>
      <c r="H123" s="29"/>
      <c r="I123" s="29"/>
      <c r="J123" s="29"/>
      <c r="K123" s="29"/>
      <c r="L123" s="29"/>
      <c r="M123" s="29"/>
      <c r="N123" s="29"/>
    </row>
    <row r="124" spans="1:14" ht="12">
      <c r="A124" s="44">
        <v>38350.600694444445</v>
      </c>
      <c r="B124" s="30" t="s">
        <v>0</v>
      </c>
      <c r="C124" s="30" t="s">
        <v>0</v>
      </c>
      <c r="D124" s="30" t="s">
        <v>0</v>
      </c>
      <c r="E124" s="30" t="s">
        <v>0</v>
      </c>
      <c r="F124" s="31" t="s">
        <v>1</v>
      </c>
      <c r="G124" s="32"/>
      <c r="H124" s="29"/>
      <c r="I124" s="29"/>
      <c r="J124" s="29"/>
      <c r="K124" s="29"/>
      <c r="L124" s="29"/>
      <c r="M124" s="29"/>
      <c r="N124" s="29"/>
    </row>
    <row r="125" spans="1:14" ht="12">
      <c r="A125" s="44">
        <v>38350.8625</v>
      </c>
      <c r="B125" s="30" t="s">
        <v>0</v>
      </c>
      <c r="C125" s="30" t="s">
        <v>0</v>
      </c>
      <c r="D125" s="30" t="s">
        <v>0</v>
      </c>
      <c r="E125" s="30" t="s">
        <v>0</v>
      </c>
      <c r="F125" s="32">
        <v>1</v>
      </c>
      <c r="G125" s="30" t="s">
        <v>0</v>
      </c>
      <c r="H125" s="29"/>
      <c r="I125" s="29"/>
      <c r="J125" s="29"/>
      <c r="K125" s="29"/>
      <c r="L125" s="29"/>
      <c r="M125" s="29"/>
      <c r="N125" s="29"/>
    </row>
    <row r="126" spans="1:14" ht="12">
      <c r="A126" s="44">
        <v>38354.635416666664</v>
      </c>
      <c r="B126" s="30" t="s">
        <v>0</v>
      </c>
      <c r="C126" s="30" t="s">
        <v>0</v>
      </c>
      <c r="D126" s="36"/>
      <c r="E126" s="36"/>
      <c r="F126" s="36"/>
      <c r="G126" s="36"/>
      <c r="H126" s="29"/>
      <c r="I126" s="29"/>
      <c r="J126" s="29"/>
      <c r="K126" s="29"/>
      <c r="L126" s="29"/>
      <c r="M126" s="29"/>
      <c r="N126" s="29"/>
    </row>
    <row r="127" spans="1:14" ht="12">
      <c r="A127" s="44">
        <v>38354.8875</v>
      </c>
      <c r="B127" s="30" t="s">
        <v>0</v>
      </c>
      <c r="C127" s="30" t="s">
        <v>0</v>
      </c>
      <c r="D127" s="36"/>
      <c r="E127" s="36"/>
      <c r="F127" s="36"/>
      <c r="G127" s="32"/>
      <c r="H127" s="29"/>
      <c r="I127" s="29"/>
      <c r="J127" s="29"/>
      <c r="K127" s="29"/>
      <c r="L127" s="29"/>
      <c r="M127" s="29"/>
      <c r="N127" s="29"/>
    </row>
    <row r="128" spans="1:14" ht="12">
      <c r="A128" s="44">
        <v>38354.89375</v>
      </c>
      <c r="B128" s="36"/>
      <c r="C128" s="36"/>
      <c r="D128" s="30" t="s">
        <v>0</v>
      </c>
      <c r="E128" s="30" t="s">
        <v>0</v>
      </c>
      <c r="F128" s="30" t="s">
        <v>0</v>
      </c>
      <c r="G128" s="32"/>
      <c r="H128" s="29"/>
      <c r="I128" s="29"/>
      <c r="J128" s="29"/>
      <c r="K128" s="29"/>
      <c r="L128" s="29"/>
      <c r="M128" s="29"/>
      <c r="N128" s="29"/>
    </row>
    <row r="129" spans="1:14" ht="12">
      <c r="A129" s="44">
        <v>38355.427083333336</v>
      </c>
      <c r="B129" s="36"/>
      <c r="C129" s="36"/>
      <c r="D129" s="36"/>
      <c r="E129" s="36"/>
      <c r="F129" s="36"/>
      <c r="G129" s="32">
        <v>1</v>
      </c>
      <c r="H129" s="29"/>
      <c r="I129" s="29"/>
      <c r="J129" s="29"/>
      <c r="K129" s="29"/>
      <c r="L129" s="29"/>
      <c r="M129" s="29"/>
      <c r="N129" s="29"/>
    </row>
    <row r="130" spans="1:14" ht="12">
      <c r="A130" s="44">
        <v>38355.43472222222</v>
      </c>
      <c r="B130" s="36"/>
      <c r="C130" s="36"/>
      <c r="D130" s="30" t="s">
        <v>0</v>
      </c>
      <c r="E130" s="30" t="s">
        <v>0</v>
      </c>
      <c r="F130" s="31" t="s">
        <v>1</v>
      </c>
      <c r="G130" s="36"/>
      <c r="H130" s="29"/>
      <c r="I130" s="29"/>
      <c r="J130" s="29"/>
      <c r="K130" s="29"/>
      <c r="L130" s="29"/>
      <c r="M130" s="29"/>
      <c r="N130" s="29"/>
    </row>
    <row r="131" spans="1:14" ht="12">
      <c r="A131" s="44">
        <v>38355.447916666664</v>
      </c>
      <c r="B131" s="30" t="s">
        <v>0</v>
      </c>
      <c r="C131" s="30" t="s">
        <v>0</v>
      </c>
      <c r="D131" s="36"/>
      <c r="E131" s="36"/>
      <c r="F131" s="36"/>
      <c r="G131" s="36"/>
      <c r="H131" s="29"/>
      <c r="I131" s="29"/>
      <c r="J131" s="29"/>
      <c r="K131" s="29"/>
      <c r="L131" s="29"/>
      <c r="M131" s="29"/>
      <c r="N131" s="29"/>
    </row>
    <row r="132" spans="1:14" ht="12">
      <c r="A132" s="44">
        <v>38355.51666666667</v>
      </c>
      <c r="B132" s="30" t="s">
        <v>0</v>
      </c>
      <c r="C132" s="30" t="s">
        <v>0</v>
      </c>
      <c r="D132" s="36"/>
      <c r="E132" s="36"/>
      <c r="F132" s="36"/>
      <c r="G132" s="36"/>
      <c r="H132" s="29"/>
      <c r="I132" s="29"/>
      <c r="J132" s="29"/>
      <c r="K132" s="29"/>
      <c r="L132" s="29"/>
      <c r="M132" s="29"/>
      <c r="N132" s="29"/>
    </row>
    <row r="133" spans="1:14" ht="12">
      <c r="A133" s="44">
        <v>38355.97361111111</v>
      </c>
      <c r="B133" s="30" t="s">
        <v>0</v>
      </c>
      <c r="C133" s="30" t="s">
        <v>0</v>
      </c>
      <c r="D133" s="30" t="s">
        <v>0</v>
      </c>
      <c r="E133" s="30" t="s">
        <v>0</v>
      </c>
      <c r="F133" s="31" t="s">
        <v>1</v>
      </c>
      <c r="G133" s="30" t="s">
        <v>0</v>
      </c>
      <c r="H133" s="29"/>
      <c r="I133" s="29"/>
      <c r="J133" s="29"/>
      <c r="K133" s="29"/>
      <c r="L133" s="29"/>
      <c r="M133" s="29"/>
      <c r="N133" s="29"/>
    </row>
    <row r="134" spans="1:14" ht="12">
      <c r="A134" s="44">
        <v>38356.45486111111</v>
      </c>
      <c r="B134" s="36"/>
      <c r="C134" s="36"/>
      <c r="D134" s="36"/>
      <c r="E134" s="36"/>
      <c r="F134" s="36"/>
      <c r="G134" s="32">
        <v>1</v>
      </c>
      <c r="H134" s="29"/>
      <c r="I134" s="29"/>
      <c r="J134" s="29"/>
      <c r="K134" s="29"/>
      <c r="L134" s="29"/>
      <c r="M134" s="29"/>
      <c r="N134" s="29"/>
    </row>
    <row r="135" spans="1:14" ht="12">
      <c r="A135" s="44">
        <v>38356.46111111111</v>
      </c>
      <c r="B135" s="30" t="s">
        <v>0</v>
      </c>
      <c r="C135" s="30" t="s">
        <v>0</v>
      </c>
      <c r="D135" s="30" t="s">
        <v>0</v>
      </c>
      <c r="E135" s="30" t="s">
        <v>0</v>
      </c>
      <c r="F135" s="32">
        <v>1</v>
      </c>
      <c r="G135" s="36"/>
      <c r="H135" s="29"/>
      <c r="I135" s="29"/>
      <c r="J135" s="29"/>
      <c r="K135" s="29"/>
      <c r="L135" s="29"/>
      <c r="M135" s="29"/>
      <c r="N135" s="29"/>
    </row>
    <row r="136" spans="1:14" ht="12">
      <c r="A136" s="44">
        <v>38356.64375</v>
      </c>
      <c r="B136" s="36"/>
      <c r="C136" s="36"/>
      <c r="D136" s="36"/>
      <c r="E136" s="30" t="s">
        <v>0</v>
      </c>
      <c r="F136" s="30" t="s">
        <v>0</v>
      </c>
      <c r="G136" s="36"/>
      <c r="H136" s="29"/>
      <c r="I136" s="29"/>
      <c r="J136" s="29"/>
      <c r="K136" s="29"/>
      <c r="L136" s="29"/>
      <c r="M136" s="29"/>
      <c r="N136" s="29"/>
    </row>
    <row r="137" spans="1:14" ht="12">
      <c r="A137" s="44">
        <v>38357.427083333336</v>
      </c>
      <c r="B137" s="30"/>
      <c r="C137" s="30"/>
      <c r="D137" s="30"/>
      <c r="E137" s="30"/>
      <c r="F137" s="31"/>
      <c r="G137" s="32">
        <v>1</v>
      </c>
      <c r="H137" s="29"/>
      <c r="I137" s="29"/>
      <c r="J137" s="29"/>
      <c r="K137" s="29"/>
      <c r="L137" s="29"/>
      <c r="M137" s="29"/>
      <c r="N137" s="29"/>
    </row>
    <row r="138" spans="1:14" ht="12">
      <c r="A138" s="44">
        <v>38357.433333333334</v>
      </c>
      <c r="B138" s="30" t="s">
        <v>0</v>
      </c>
      <c r="C138" s="30" t="s">
        <v>0</v>
      </c>
      <c r="D138" s="30" t="s">
        <v>0</v>
      </c>
      <c r="E138" s="30" t="s">
        <v>0</v>
      </c>
      <c r="F138" s="31" t="s">
        <v>1</v>
      </c>
      <c r="G138" s="36"/>
      <c r="H138" s="29"/>
      <c r="I138" s="29"/>
      <c r="J138" s="29"/>
      <c r="K138" s="29"/>
      <c r="L138" s="29"/>
      <c r="M138" s="29"/>
      <c r="N138" s="29"/>
    </row>
    <row r="139" spans="1:14" ht="12">
      <c r="A139" s="44">
        <v>38357.55902777778</v>
      </c>
      <c r="B139" s="30" t="s">
        <v>0</v>
      </c>
      <c r="C139" s="30" t="s">
        <v>0</v>
      </c>
      <c r="D139" s="36"/>
      <c r="E139" s="36"/>
      <c r="F139" s="36"/>
      <c r="G139" s="36"/>
      <c r="H139" s="29"/>
      <c r="I139" s="29"/>
      <c r="J139" s="29"/>
      <c r="K139" s="29"/>
      <c r="L139" s="29"/>
      <c r="M139" s="29"/>
      <c r="N139" s="29"/>
    </row>
    <row r="140" spans="1:14" ht="12">
      <c r="A140" s="44">
        <v>38357.62152777778</v>
      </c>
      <c r="B140" s="30" t="s">
        <v>0</v>
      </c>
      <c r="C140" s="30" t="s">
        <v>0</v>
      </c>
      <c r="D140" s="36"/>
      <c r="E140" s="36"/>
      <c r="F140" s="36"/>
      <c r="G140" s="36"/>
      <c r="H140" s="29"/>
      <c r="I140" s="29"/>
      <c r="J140" s="29"/>
      <c r="K140" s="29"/>
      <c r="L140" s="29"/>
      <c r="M140" s="29"/>
      <c r="N140" s="29"/>
    </row>
    <row r="141" spans="1:14" ht="12">
      <c r="A141" s="44">
        <v>38357.71597222222</v>
      </c>
      <c r="B141" s="30" t="s">
        <v>0</v>
      </c>
      <c r="C141" s="30" t="s">
        <v>0</v>
      </c>
      <c r="D141" s="36"/>
      <c r="E141" s="36"/>
      <c r="F141" s="36"/>
      <c r="G141" s="36"/>
      <c r="H141" s="29"/>
      <c r="I141" s="29"/>
      <c r="J141" s="29"/>
      <c r="K141" s="29"/>
      <c r="L141" s="29"/>
      <c r="M141" s="29"/>
      <c r="N141" s="29"/>
    </row>
    <row r="142" spans="1:14" ht="12">
      <c r="A142" s="44">
        <v>38357.722916666666</v>
      </c>
      <c r="B142" s="36"/>
      <c r="C142" s="36"/>
      <c r="D142" s="30" t="s">
        <v>0</v>
      </c>
      <c r="E142" s="30" t="s">
        <v>0</v>
      </c>
      <c r="F142" s="32">
        <v>1</v>
      </c>
      <c r="G142" s="36"/>
      <c r="H142" s="29"/>
      <c r="I142" s="29"/>
      <c r="J142" s="29"/>
      <c r="K142" s="29"/>
      <c r="L142" s="29"/>
      <c r="M142" s="29"/>
      <c r="N142" s="29"/>
    </row>
    <row r="143" spans="1:14" ht="12">
      <c r="A143" s="44">
        <v>38357.731944444444</v>
      </c>
      <c r="B143" s="36"/>
      <c r="C143" s="36"/>
      <c r="D143" s="36"/>
      <c r="E143" s="36"/>
      <c r="F143" s="36"/>
      <c r="G143" s="30" t="s">
        <v>0</v>
      </c>
      <c r="H143" s="29"/>
      <c r="I143" s="29"/>
      <c r="J143" s="29"/>
      <c r="K143" s="29"/>
      <c r="L143" s="29"/>
      <c r="M143" s="29"/>
      <c r="N143" s="29"/>
    </row>
    <row r="144" spans="1:14" ht="12">
      <c r="A144" s="44">
        <v>38358.39236111111</v>
      </c>
      <c r="B144" s="30" t="s">
        <v>0</v>
      </c>
      <c r="C144" s="30" t="s">
        <v>0</v>
      </c>
      <c r="D144" s="36"/>
      <c r="E144" s="36"/>
      <c r="F144" s="36"/>
      <c r="G144" s="36"/>
      <c r="H144" s="29"/>
      <c r="I144" s="29"/>
      <c r="J144" s="29"/>
      <c r="K144" s="29"/>
      <c r="L144" s="29"/>
      <c r="M144" s="29"/>
      <c r="N144" s="29"/>
    </row>
    <row r="145" spans="1:14" ht="12">
      <c r="A145" s="44">
        <v>38358.54513888889</v>
      </c>
      <c r="B145" s="30" t="s">
        <v>0</v>
      </c>
      <c r="C145" s="30" t="s">
        <v>0</v>
      </c>
      <c r="D145" s="36"/>
      <c r="E145" s="36"/>
      <c r="F145" s="36"/>
      <c r="G145" s="36"/>
      <c r="H145" s="29"/>
      <c r="I145" s="29"/>
      <c r="J145" s="29"/>
      <c r="K145" s="29"/>
      <c r="L145" s="29"/>
      <c r="M145" s="29"/>
      <c r="N145" s="29"/>
    </row>
    <row r="146" spans="1:14" ht="12">
      <c r="A146" s="44">
        <v>38358.78125</v>
      </c>
      <c r="B146" s="30" t="s">
        <v>0</v>
      </c>
      <c r="C146" s="30" t="s">
        <v>0</v>
      </c>
      <c r="D146" s="30" t="s">
        <v>0</v>
      </c>
      <c r="E146" s="30" t="s">
        <v>0</v>
      </c>
      <c r="F146" s="30" t="s">
        <v>0</v>
      </c>
      <c r="G146" s="36"/>
      <c r="H146" s="29"/>
      <c r="I146" s="29"/>
      <c r="J146" s="29"/>
      <c r="K146" s="29"/>
      <c r="L146" s="29"/>
      <c r="M146" s="29"/>
      <c r="N146" s="29"/>
    </row>
    <row r="147" spans="1:14" ht="12">
      <c r="A147" s="44">
        <v>38359.427083333336</v>
      </c>
      <c r="B147" s="29"/>
      <c r="C147" s="29"/>
      <c r="D147" s="29"/>
      <c r="E147" s="29"/>
      <c r="F147" s="29"/>
      <c r="G147" s="30" t="s">
        <v>0</v>
      </c>
      <c r="H147" s="29"/>
      <c r="I147" s="29"/>
      <c r="J147" s="29"/>
      <c r="K147" s="29"/>
      <c r="L147" s="29"/>
      <c r="M147" s="29"/>
      <c r="N147" s="29"/>
    </row>
    <row r="148" spans="1:14" ht="12">
      <c r="A148" s="44">
        <v>38359.43472222222</v>
      </c>
      <c r="B148" s="30" t="s">
        <v>0</v>
      </c>
      <c r="C148" s="30" t="s">
        <v>0</v>
      </c>
      <c r="D148" s="30" t="s">
        <v>0</v>
      </c>
      <c r="E148" s="30" t="s">
        <v>0</v>
      </c>
      <c r="F148" s="31" t="s">
        <v>1</v>
      </c>
      <c r="G148" s="29"/>
      <c r="H148" s="29"/>
      <c r="I148" s="29"/>
      <c r="J148" s="29"/>
      <c r="K148" s="29"/>
      <c r="L148" s="29"/>
      <c r="M148" s="29"/>
      <c r="N148" s="29"/>
    </row>
    <row r="149" spans="1:14" ht="12">
      <c r="A149" s="44">
        <v>38359.5625</v>
      </c>
      <c r="B149" s="30" t="s">
        <v>0</v>
      </c>
      <c r="C149" s="30" t="s">
        <v>0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ht="12">
      <c r="A150" s="44">
        <v>38359.623611111114</v>
      </c>
      <c r="B150" s="29"/>
      <c r="C150" s="29"/>
      <c r="D150" s="29"/>
      <c r="E150" s="30" t="s">
        <v>0</v>
      </c>
      <c r="F150" s="31" t="s">
        <v>1</v>
      </c>
      <c r="G150" s="29"/>
      <c r="H150" s="29"/>
      <c r="I150" s="29"/>
      <c r="J150" s="29"/>
      <c r="K150" s="29"/>
      <c r="L150" s="29"/>
      <c r="M150" s="29"/>
      <c r="N150" s="29"/>
    </row>
    <row r="151" spans="1:14" ht="12">
      <c r="A151" s="44">
        <v>38360.885416666664</v>
      </c>
      <c r="B151" s="29"/>
      <c r="C151" s="29"/>
      <c r="D151" s="29"/>
      <c r="E151" s="29"/>
      <c r="F151" s="29"/>
      <c r="G151" s="30" t="s">
        <v>0</v>
      </c>
      <c r="H151" s="29"/>
      <c r="I151" s="29"/>
      <c r="J151" s="29"/>
      <c r="K151" s="29"/>
      <c r="L151" s="29"/>
      <c r="M151" s="29"/>
      <c r="N151" s="29"/>
    </row>
    <row r="152" spans="1:14" ht="12">
      <c r="A152" s="44">
        <v>38360.893055555556</v>
      </c>
      <c r="B152" s="29"/>
      <c r="C152" s="29"/>
      <c r="D152" s="30" t="s">
        <v>0</v>
      </c>
      <c r="E152" s="30" t="s">
        <v>0</v>
      </c>
      <c r="F152" s="30" t="s">
        <v>0</v>
      </c>
      <c r="G152" s="29"/>
      <c r="H152" s="29"/>
      <c r="I152" s="29"/>
      <c r="J152" s="29"/>
      <c r="K152" s="29"/>
      <c r="L152" s="29"/>
      <c r="M152" s="29"/>
      <c r="N152" s="29"/>
    </row>
    <row r="153" spans="1:14" ht="12">
      <c r="A153" s="44">
        <v>38361.663194444445</v>
      </c>
      <c r="B153" s="29"/>
      <c r="C153" s="29"/>
      <c r="D153" s="30" t="s">
        <v>0</v>
      </c>
      <c r="E153" s="30" t="s">
        <v>0</v>
      </c>
      <c r="F153" s="30" t="s">
        <v>0</v>
      </c>
      <c r="G153" s="29"/>
      <c r="H153" s="29"/>
      <c r="I153" s="29"/>
      <c r="J153" s="29"/>
      <c r="K153" s="29"/>
      <c r="L153" s="29"/>
      <c r="M153" s="29"/>
      <c r="N153" s="29"/>
    </row>
    <row r="154" spans="1:14" ht="12">
      <c r="A154" s="44">
        <v>38361.70486111111</v>
      </c>
      <c r="B154" s="29"/>
      <c r="C154" s="29"/>
      <c r="D154" s="29"/>
      <c r="E154" s="30" t="s">
        <v>0</v>
      </c>
      <c r="F154" s="30" t="s">
        <v>0</v>
      </c>
      <c r="G154" s="29"/>
      <c r="H154" s="29"/>
      <c r="I154" s="29"/>
      <c r="J154" s="29"/>
      <c r="K154" s="29"/>
      <c r="L154" s="29"/>
      <c r="M154" s="29"/>
      <c r="N154" s="29"/>
    </row>
    <row r="155" spans="1:14" ht="12">
      <c r="A155" s="44">
        <v>38361.756944444445</v>
      </c>
      <c r="B155" s="29"/>
      <c r="C155" s="29"/>
      <c r="D155" s="29"/>
      <c r="E155" s="29"/>
      <c r="F155" s="29"/>
      <c r="G155" s="30" t="s">
        <v>0</v>
      </c>
      <c r="H155" s="29"/>
      <c r="I155" s="29"/>
      <c r="J155" s="29"/>
      <c r="K155" s="29"/>
      <c r="L155" s="29"/>
      <c r="M155" s="29"/>
      <c r="N155" s="29"/>
    </row>
    <row r="156" spans="1:14" ht="12">
      <c r="A156" s="44">
        <v>38361.768055555556</v>
      </c>
      <c r="B156" s="30"/>
      <c r="C156" s="30"/>
      <c r="D156" s="30" t="s">
        <v>0</v>
      </c>
      <c r="E156" s="30" t="s">
        <v>0</v>
      </c>
      <c r="F156" s="30" t="s">
        <v>0</v>
      </c>
      <c r="G156" s="29"/>
      <c r="H156" s="29"/>
      <c r="I156" s="29"/>
      <c r="J156" s="29"/>
      <c r="K156" s="29"/>
      <c r="L156" s="29"/>
      <c r="M156" s="29"/>
      <c r="N156" s="29"/>
    </row>
    <row r="157" spans="1:14" ht="12">
      <c r="A157" s="44">
        <v>38361.77638888889</v>
      </c>
      <c r="B157" s="30" t="s">
        <v>0</v>
      </c>
      <c r="C157" s="30" t="s">
        <v>0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1:14" ht="12">
      <c r="A158" s="44">
        <v>38362.495833333334</v>
      </c>
      <c r="B158" s="30"/>
      <c r="C158" s="30" t="s">
        <v>0</v>
      </c>
      <c r="D158" s="30" t="s">
        <v>0</v>
      </c>
      <c r="E158" s="30" t="s">
        <v>0</v>
      </c>
      <c r="F158" s="30" t="s">
        <v>0</v>
      </c>
      <c r="G158" s="29"/>
      <c r="H158" s="29"/>
      <c r="I158" s="29"/>
      <c r="J158" s="29"/>
      <c r="K158" s="29"/>
      <c r="L158" s="29"/>
      <c r="M158" s="29"/>
      <c r="N158" s="29"/>
    </row>
    <row r="159" spans="1:15" ht="12">
      <c r="A159" s="44">
        <v>38362.49652777778</v>
      </c>
      <c r="B159" s="30" t="s">
        <v>0</v>
      </c>
      <c r="C159" s="31" t="s">
        <v>1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 t="s">
        <v>16</v>
      </c>
    </row>
    <row r="160" spans="1:14" ht="12">
      <c r="A160" s="44">
        <v>38362.56041666667</v>
      </c>
      <c r="B160" s="29"/>
      <c r="C160" s="31" t="s">
        <v>1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1:14" ht="12">
      <c r="A161" s="44">
        <v>38362.73333333333</v>
      </c>
      <c r="B161" s="30" t="s">
        <v>0</v>
      </c>
      <c r="C161" s="31" t="s">
        <v>1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4" ht="12">
      <c r="A162" s="44">
        <v>38362.74652777778</v>
      </c>
      <c r="B162" s="29"/>
      <c r="C162" s="29"/>
      <c r="D162" s="30" t="s">
        <v>0</v>
      </c>
      <c r="E162" s="30" t="s">
        <v>0</v>
      </c>
      <c r="F162" s="31" t="s">
        <v>1</v>
      </c>
      <c r="G162" s="29"/>
      <c r="H162" s="29"/>
      <c r="I162" s="29"/>
      <c r="J162" s="29"/>
      <c r="K162" s="29"/>
      <c r="L162" s="29"/>
      <c r="M162" s="29"/>
      <c r="N162" s="29"/>
    </row>
    <row r="163" spans="1:14" ht="12">
      <c r="A163" s="44">
        <v>38363.427083333336</v>
      </c>
      <c r="B163" s="29"/>
      <c r="C163" s="29"/>
      <c r="D163" s="29"/>
      <c r="E163" s="29"/>
      <c r="F163" s="29"/>
      <c r="G163" s="30" t="s">
        <v>0</v>
      </c>
      <c r="H163" s="29"/>
      <c r="I163" s="29"/>
      <c r="J163" s="29"/>
      <c r="K163" s="29"/>
      <c r="L163" s="29"/>
      <c r="M163" s="29"/>
      <c r="N163" s="29"/>
    </row>
    <row r="164" spans="1:14" ht="12">
      <c r="A164" s="44">
        <v>38363.433333333334</v>
      </c>
      <c r="B164" s="29"/>
      <c r="C164" s="29"/>
      <c r="D164" s="30" t="s">
        <v>0</v>
      </c>
      <c r="E164" s="30" t="s">
        <v>0</v>
      </c>
      <c r="F164" s="31" t="s">
        <v>1</v>
      </c>
      <c r="G164" s="29"/>
      <c r="H164" s="29"/>
      <c r="I164" s="29"/>
      <c r="J164" s="29"/>
      <c r="K164" s="29"/>
      <c r="L164" s="29"/>
      <c r="M164" s="29"/>
      <c r="N164" s="29"/>
    </row>
    <row r="165" spans="1:14" ht="12">
      <c r="A165" s="44">
        <v>38363.44097222222</v>
      </c>
      <c r="B165" s="30" t="s">
        <v>0</v>
      </c>
      <c r="C165" s="31" t="s">
        <v>1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</row>
    <row r="166" spans="1:14" ht="12">
      <c r="A166" s="44">
        <v>38363.504166666666</v>
      </c>
      <c r="B166" s="30" t="s">
        <v>0</v>
      </c>
      <c r="C166" s="31" t="s">
        <v>1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1:14" ht="12">
      <c r="A167" s="44">
        <v>38363.71666666667</v>
      </c>
      <c r="B167" s="30" t="s">
        <v>0</v>
      </c>
      <c r="C167" s="31" t="s">
        <v>1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1:14" ht="12">
      <c r="A168" s="44">
        <v>38363.72361111111</v>
      </c>
      <c r="B168" s="29"/>
      <c r="C168" s="29"/>
      <c r="D168" s="30" t="s">
        <v>0</v>
      </c>
      <c r="E168" s="30" t="s">
        <v>0</v>
      </c>
      <c r="F168" s="31" t="s">
        <v>1</v>
      </c>
      <c r="G168" s="29"/>
      <c r="H168" s="29"/>
      <c r="I168" s="29"/>
      <c r="J168" s="29"/>
      <c r="K168" s="29"/>
      <c r="L168" s="29"/>
      <c r="M168" s="29"/>
      <c r="N168" s="29"/>
    </row>
    <row r="169" spans="1:14" ht="12">
      <c r="A169" s="44">
        <v>38364.45416666667</v>
      </c>
      <c r="B169" s="30" t="s">
        <v>0</v>
      </c>
      <c r="C169" s="31" t="s">
        <v>1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ht="12">
      <c r="A170" s="44">
        <v>38364.55902777778</v>
      </c>
      <c r="B170" s="30" t="s">
        <v>0</v>
      </c>
      <c r="C170" s="31" t="s">
        <v>1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1:14" ht="12">
      <c r="A171" s="44">
        <v>38364.66875</v>
      </c>
      <c r="B171" s="30" t="s">
        <v>0</v>
      </c>
      <c r="C171" s="31" t="s">
        <v>1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1:14" ht="12">
      <c r="A172" s="44">
        <v>38364.67569444444</v>
      </c>
      <c r="B172" s="29"/>
      <c r="C172" s="29"/>
      <c r="D172" s="30" t="s">
        <v>0</v>
      </c>
      <c r="E172" s="30" t="s">
        <v>0</v>
      </c>
      <c r="F172" s="31" t="s">
        <v>1</v>
      </c>
      <c r="G172" s="29"/>
      <c r="H172" s="29"/>
      <c r="I172" s="29"/>
      <c r="J172" s="29"/>
      <c r="K172" s="29"/>
      <c r="L172" s="29"/>
      <c r="M172" s="29"/>
      <c r="N172" s="29"/>
    </row>
    <row r="173" spans="1:14" ht="12">
      <c r="A173" s="44">
        <v>38364.697916666664</v>
      </c>
      <c r="B173" s="29"/>
      <c r="C173" s="29"/>
      <c r="D173" s="29"/>
      <c r="E173" s="31" t="s">
        <v>1</v>
      </c>
      <c r="F173" s="31" t="s">
        <v>1</v>
      </c>
      <c r="G173" s="29"/>
      <c r="H173" s="29"/>
      <c r="I173" s="29"/>
      <c r="J173" s="29"/>
      <c r="K173" s="29"/>
      <c r="L173" s="29"/>
      <c r="M173" s="29"/>
      <c r="N173" s="29"/>
    </row>
    <row r="174" spans="1:14" ht="12">
      <c r="A174" s="44">
        <v>38364.850694444445</v>
      </c>
      <c r="B174" s="30" t="s">
        <v>0</v>
      </c>
      <c r="C174" s="30" t="s">
        <v>0</v>
      </c>
      <c r="D174" s="30" t="s">
        <v>0</v>
      </c>
      <c r="E174" s="30" t="s">
        <v>0</v>
      </c>
      <c r="F174" s="30" t="s">
        <v>0</v>
      </c>
      <c r="G174" s="29"/>
      <c r="H174" s="29"/>
      <c r="I174" s="29"/>
      <c r="J174" s="29"/>
      <c r="K174" s="29"/>
      <c r="L174" s="29"/>
      <c r="M174" s="29"/>
      <c r="N174" s="29"/>
    </row>
    <row r="175" spans="1:14" ht="12">
      <c r="A175" s="44">
        <v>38364.86388888889</v>
      </c>
      <c r="B175" s="29"/>
      <c r="C175" s="29"/>
      <c r="D175" s="29"/>
      <c r="E175" s="29"/>
      <c r="F175" s="29"/>
      <c r="G175" s="30" t="s">
        <v>0</v>
      </c>
      <c r="H175" s="29"/>
      <c r="I175" s="29"/>
      <c r="J175" s="29"/>
      <c r="K175" s="29"/>
      <c r="L175" s="29"/>
      <c r="M175" s="29"/>
      <c r="N175" s="29"/>
    </row>
    <row r="176" spans="1:14" ht="12">
      <c r="A176" s="44">
        <v>38365.506944444445</v>
      </c>
      <c r="B176" s="30" t="s">
        <v>0</v>
      </c>
      <c r="C176" s="31" t="s">
        <v>1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 ht="12">
      <c r="A177" s="44">
        <v>38365.961805555555</v>
      </c>
      <c r="B177" s="30" t="s">
        <v>0</v>
      </c>
      <c r="C177" s="30" t="s">
        <v>0</v>
      </c>
      <c r="D177" s="30" t="s">
        <v>0</v>
      </c>
      <c r="E177" s="30" t="s">
        <v>0</v>
      </c>
      <c r="F177" s="32">
        <v>1</v>
      </c>
      <c r="G177" s="29"/>
      <c r="H177" s="29"/>
      <c r="I177" s="29"/>
      <c r="J177" s="29"/>
      <c r="K177" s="29"/>
      <c r="L177" s="29"/>
      <c r="M177" s="29"/>
      <c r="N177" s="29"/>
    </row>
    <row r="178" spans="1:14" ht="12">
      <c r="A178" s="44">
        <v>38365.96875</v>
      </c>
      <c r="B178" s="29"/>
      <c r="C178" s="29"/>
      <c r="D178" s="29"/>
      <c r="E178" s="29"/>
      <c r="F178" s="29"/>
      <c r="G178" s="30" t="s">
        <v>0</v>
      </c>
      <c r="H178" s="29"/>
      <c r="I178" s="29"/>
      <c r="J178" s="29"/>
      <c r="K178" s="29"/>
      <c r="L178" s="29"/>
      <c r="M178" s="29"/>
      <c r="N178" s="29"/>
    </row>
    <row r="179" spans="1:14" ht="12">
      <c r="A179" s="44">
        <v>38366.51111111111</v>
      </c>
      <c r="B179" s="29"/>
      <c r="C179" s="29"/>
      <c r="D179" s="29"/>
      <c r="E179" s="29"/>
      <c r="F179" s="29"/>
      <c r="G179" s="30" t="s">
        <v>0</v>
      </c>
      <c r="H179" s="29"/>
      <c r="I179" s="29"/>
      <c r="J179" s="29"/>
      <c r="K179" s="29"/>
      <c r="L179" s="29"/>
      <c r="M179" s="29"/>
      <c r="N179" s="29"/>
    </row>
    <row r="180" spans="1:14" ht="12">
      <c r="A180" s="44">
        <v>38366.51736111111</v>
      </c>
      <c r="B180" s="30" t="s">
        <v>0</v>
      </c>
      <c r="C180" s="30" t="s">
        <v>0</v>
      </c>
      <c r="D180" s="30" t="s">
        <v>0</v>
      </c>
      <c r="E180" s="30" t="s">
        <v>0</v>
      </c>
      <c r="F180" s="31" t="s">
        <v>1</v>
      </c>
      <c r="G180" s="29"/>
      <c r="H180" s="29"/>
      <c r="I180" s="29"/>
      <c r="J180" s="29"/>
      <c r="K180" s="29"/>
      <c r="L180" s="29"/>
      <c r="M180" s="29"/>
      <c r="N180" s="29"/>
    </row>
    <row r="181" spans="1:14" ht="12">
      <c r="A181" s="44">
        <v>38366.58263888889</v>
      </c>
      <c r="B181" s="30" t="s">
        <v>0</v>
      </c>
      <c r="C181" s="31" t="s">
        <v>1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</row>
    <row r="182" spans="1:14" ht="12">
      <c r="A182" s="44">
        <v>38366.745833333334</v>
      </c>
      <c r="B182" s="31" t="s">
        <v>1</v>
      </c>
      <c r="C182" s="31" t="s">
        <v>1</v>
      </c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</row>
    <row r="183" spans="1:14" ht="12">
      <c r="A183" s="44">
        <v>38366.75763888889</v>
      </c>
      <c r="B183" s="29"/>
      <c r="C183" s="29"/>
      <c r="D183" s="30" t="s">
        <v>0</v>
      </c>
      <c r="E183" s="30" t="s">
        <v>0</v>
      </c>
      <c r="F183" s="31" t="s">
        <v>1</v>
      </c>
      <c r="G183" s="29"/>
      <c r="H183" s="29"/>
      <c r="I183" s="29"/>
      <c r="J183" s="29"/>
      <c r="K183" s="29"/>
      <c r="L183" s="29"/>
      <c r="M183" s="29"/>
      <c r="N183" s="29"/>
    </row>
    <row r="184" spans="1:14" ht="12">
      <c r="A184" s="44">
        <v>38366.955555555556</v>
      </c>
      <c r="B184" s="29"/>
      <c r="C184" s="31" t="s">
        <v>1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1:14" ht="12">
      <c r="A185" s="44">
        <v>38368.75208333333</v>
      </c>
      <c r="B185" s="29"/>
      <c r="C185" s="31" t="s">
        <v>1</v>
      </c>
      <c r="D185" s="30" t="s">
        <v>0</v>
      </c>
      <c r="E185" s="30" t="s">
        <v>0</v>
      </c>
      <c r="F185" s="30" t="s">
        <v>0</v>
      </c>
      <c r="G185" s="29"/>
      <c r="H185" s="29"/>
      <c r="I185" s="29"/>
      <c r="J185" s="29"/>
      <c r="K185" s="29"/>
      <c r="L185" s="29"/>
      <c r="M185" s="29"/>
      <c r="N185" s="29"/>
    </row>
    <row r="186" spans="1:14" ht="12">
      <c r="A186" s="44">
        <v>38369.427777777775</v>
      </c>
      <c r="B186" s="29"/>
      <c r="C186" s="29"/>
      <c r="D186" s="29"/>
      <c r="E186" s="29"/>
      <c r="F186" s="29"/>
      <c r="G186" s="30" t="s">
        <v>0</v>
      </c>
      <c r="H186" s="29"/>
      <c r="I186" s="29"/>
      <c r="J186" s="29"/>
      <c r="K186" s="29"/>
      <c r="L186" s="29"/>
      <c r="M186" s="29"/>
      <c r="N186" s="29"/>
    </row>
    <row r="187" spans="1:14" ht="12">
      <c r="A187" s="44">
        <v>38369.433333333334</v>
      </c>
      <c r="B187" s="29"/>
      <c r="C187" s="29"/>
      <c r="D187" s="30" t="s">
        <v>0</v>
      </c>
      <c r="E187" s="30" t="s">
        <v>0</v>
      </c>
      <c r="F187" s="31" t="s">
        <v>1</v>
      </c>
      <c r="G187" s="29"/>
      <c r="H187" s="29"/>
      <c r="I187" s="29"/>
      <c r="J187" s="29"/>
      <c r="K187" s="29"/>
      <c r="L187" s="29"/>
      <c r="M187" s="29"/>
      <c r="N187" s="29"/>
    </row>
    <row r="188" spans="1:14" ht="12">
      <c r="A188" s="44">
        <v>38369.438888888886</v>
      </c>
      <c r="B188" s="31" t="s">
        <v>1</v>
      </c>
      <c r="C188" s="31" t="s">
        <v>1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1:14" ht="12">
      <c r="A189" s="44">
        <v>38369.544444444444</v>
      </c>
      <c r="B189" s="30" t="s">
        <v>0</v>
      </c>
      <c r="C189" s="30" t="s">
        <v>0</v>
      </c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</row>
    <row r="190" spans="1:14" ht="12">
      <c r="A190" s="44">
        <v>38369.94236111111</v>
      </c>
      <c r="B190" s="30" t="s">
        <v>0</v>
      </c>
      <c r="C190" s="30" t="s">
        <v>0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1:14" ht="12">
      <c r="A191" s="44">
        <v>38369.947222222225</v>
      </c>
      <c r="B191" s="29"/>
      <c r="C191" s="29"/>
      <c r="D191" s="30" t="s">
        <v>0</v>
      </c>
      <c r="E191" s="30" t="s">
        <v>0</v>
      </c>
      <c r="F191" s="30" t="s">
        <v>0</v>
      </c>
      <c r="G191" s="29"/>
      <c r="H191" s="29"/>
      <c r="I191" s="29"/>
      <c r="J191" s="29"/>
      <c r="K191" s="29"/>
      <c r="L191" s="29"/>
      <c r="M191" s="29"/>
      <c r="N191" s="29"/>
    </row>
    <row r="192" spans="1:14" ht="12">
      <c r="A192" s="44">
        <v>38369.95416666667</v>
      </c>
      <c r="B192" s="29"/>
      <c r="C192" s="29"/>
      <c r="D192" s="29"/>
      <c r="E192" s="29"/>
      <c r="F192" s="29"/>
      <c r="G192" s="30" t="s">
        <v>0</v>
      </c>
      <c r="H192" s="29"/>
      <c r="I192" s="29"/>
      <c r="J192" s="29"/>
      <c r="K192" s="29"/>
      <c r="L192" s="29"/>
      <c r="M192" s="29"/>
      <c r="N192" s="29"/>
    </row>
    <row r="193" spans="1:14" ht="12">
      <c r="A193" s="44">
        <v>38370.427777777775</v>
      </c>
      <c r="B193" s="29"/>
      <c r="C193" s="29"/>
      <c r="D193" s="30"/>
      <c r="E193" s="30"/>
      <c r="F193" s="31"/>
      <c r="G193" s="30" t="s">
        <v>0</v>
      </c>
      <c r="H193" s="29"/>
      <c r="I193" s="29"/>
      <c r="J193" s="29"/>
      <c r="K193" s="29"/>
      <c r="L193" s="29"/>
      <c r="M193" s="29"/>
      <c r="N193" s="29"/>
    </row>
    <row r="194" spans="1:14" ht="12">
      <c r="A194" s="44">
        <v>38370.43402777778</v>
      </c>
      <c r="B194" s="29"/>
      <c r="C194" s="29"/>
      <c r="D194" s="30" t="s">
        <v>0</v>
      </c>
      <c r="E194" s="30" t="s">
        <v>0</v>
      </c>
      <c r="F194" s="31" t="s">
        <v>1</v>
      </c>
      <c r="G194" s="29"/>
      <c r="H194" s="29"/>
      <c r="I194" s="29"/>
      <c r="J194" s="29"/>
      <c r="K194" s="29"/>
      <c r="L194" s="29"/>
      <c r="M194" s="29"/>
      <c r="N194" s="29"/>
    </row>
    <row r="195" spans="1:14" ht="12">
      <c r="A195" s="44">
        <v>38370.44027777778</v>
      </c>
      <c r="B195" s="30" t="s">
        <v>0</v>
      </c>
      <c r="C195" s="30" t="s">
        <v>0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1:14" ht="12">
      <c r="A196" s="44">
        <v>38370.62152777778</v>
      </c>
      <c r="B196" s="30" t="s">
        <v>0</v>
      </c>
      <c r="C196" s="31" t="s">
        <v>1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1:14" ht="12">
      <c r="A197" s="44">
        <v>38370.94236111111</v>
      </c>
      <c r="B197" s="30" t="s">
        <v>0</v>
      </c>
      <c r="C197" s="30" t="s">
        <v>0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</row>
    <row r="198" spans="1:14" ht="12">
      <c r="A198" s="44">
        <v>38370.947916666664</v>
      </c>
      <c r="B198" s="29"/>
      <c r="C198" s="29"/>
      <c r="D198" s="30" t="s">
        <v>0</v>
      </c>
      <c r="E198" s="30" t="s">
        <v>0</v>
      </c>
      <c r="F198" s="30" t="s">
        <v>0</v>
      </c>
      <c r="G198" s="29"/>
      <c r="H198" s="29"/>
      <c r="I198" s="29"/>
      <c r="J198" s="29"/>
      <c r="K198" s="29"/>
      <c r="L198" s="29"/>
      <c r="M198" s="29"/>
      <c r="N198" s="29"/>
    </row>
    <row r="199" spans="1:14" ht="12">
      <c r="A199" s="44">
        <v>38370.95486111111</v>
      </c>
      <c r="B199" s="29"/>
      <c r="C199" s="29"/>
      <c r="D199" s="29"/>
      <c r="E199" s="29"/>
      <c r="F199" s="29"/>
      <c r="G199" s="30" t="s">
        <v>0</v>
      </c>
      <c r="H199" s="29"/>
      <c r="I199" s="29"/>
      <c r="J199" s="29"/>
      <c r="K199" s="29"/>
      <c r="L199" s="29"/>
      <c r="M199" s="29"/>
      <c r="N199" s="29"/>
    </row>
    <row r="200" spans="1:14" ht="12">
      <c r="A200" s="44">
        <v>38371.37986111111</v>
      </c>
      <c r="B200" s="29"/>
      <c r="C200" s="29"/>
      <c r="D200" s="29"/>
      <c r="E200" s="29"/>
      <c r="F200" s="29"/>
      <c r="G200" s="30" t="s">
        <v>0</v>
      </c>
      <c r="H200" s="29"/>
      <c r="I200" s="29"/>
      <c r="J200" s="29"/>
      <c r="K200" s="29"/>
      <c r="L200" s="29"/>
      <c r="M200" s="29"/>
      <c r="N200" s="29"/>
    </row>
    <row r="201" spans="1:14" ht="12">
      <c r="A201" s="44">
        <v>38371.38888888889</v>
      </c>
      <c r="B201" s="29"/>
      <c r="C201" s="29"/>
      <c r="D201" s="30" t="s">
        <v>0</v>
      </c>
      <c r="E201" s="30" t="s">
        <v>0</v>
      </c>
      <c r="F201" s="31" t="s">
        <v>1</v>
      </c>
      <c r="G201" s="29"/>
      <c r="H201" s="29"/>
      <c r="I201" s="29"/>
      <c r="J201" s="29"/>
      <c r="K201" s="29"/>
      <c r="L201" s="29"/>
      <c r="M201" s="29"/>
      <c r="N201" s="29"/>
    </row>
    <row r="202" spans="1:14" ht="12">
      <c r="A202" s="44">
        <v>38371.39513888889</v>
      </c>
      <c r="B202" s="30" t="s">
        <v>0</v>
      </c>
      <c r="C202" s="31" t="s">
        <v>1</v>
      </c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1:14" ht="12">
      <c r="A203" s="44">
        <v>38371.53125</v>
      </c>
      <c r="B203" s="30" t="s">
        <v>0</v>
      </c>
      <c r="C203" s="30" t="s">
        <v>0</v>
      </c>
      <c r="D203" s="30" t="s">
        <v>0</v>
      </c>
      <c r="E203" s="30" t="s">
        <v>0</v>
      </c>
      <c r="F203" s="31" t="s">
        <v>1</v>
      </c>
      <c r="G203" s="29"/>
      <c r="H203" s="29"/>
      <c r="I203" s="29"/>
      <c r="J203" s="29"/>
      <c r="K203" s="29"/>
      <c r="L203" s="29"/>
      <c r="M203" s="29"/>
      <c r="N203" s="29"/>
    </row>
    <row r="204" spans="1:14" ht="12">
      <c r="A204" s="44">
        <v>38371.57638888889</v>
      </c>
      <c r="B204" s="29"/>
      <c r="C204" s="29"/>
      <c r="D204" s="30" t="s">
        <v>0</v>
      </c>
      <c r="E204" s="30" t="s">
        <v>0</v>
      </c>
      <c r="F204" s="31" t="s">
        <v>1</v>
      </c>
      <c r="G204" s="29"/>
      <c r="H204" s="29"/>
      <c r="I204" s="29"/>
      <c r="J204" s="29"/>
      <c r="K204" s="29"/>
      <c r="L204" s="29"/>
      <c r="M204" s="29"/>
      <c r="N204" s="29"/>
    </row>
    <row r="205" spans="1:14" ht="12">
      <c r="A205" s="44">
        <v>38371.729166666664</v>
      </c>
      <c r="B205" s="29"/>
      <c r="C205" s="29"/>
      <c r="D205" s="30" t="s">
        <v>0</v>
      </c>
      <c r="E205" s="30" t="s">
        <v>0</v>
      </c>
      <c r="F205" s="31" t="s">
        <v>1</v>
      </c>
      <c r="G205" s="29"/>
      <c r="H205" s="29"/>
      <c r="I205" s="29"/>
      <c r="J205" s="29"/>
      <c r="K205" s="29"/>
      <c r="L205" s="29"/>
      <c r="M205" s="29"/>
      <c r="N205" s="29"/>
    </row>
    <row r="206" spans="1:14" ht="12">
      <c r="A206" s="44">
        <v>38371.75</v>
      </c>
      <c r="B206" s="29"/>
      <c r="C206" s="29"/>
      <c r="D206" s="30" t="s">
        <v>0</v>
      </c>
      <c r="E206" s="30" t="s">
        <v>0</v>
      </c>
      <c r="F206" s="31" t="s">
        <v>1</v>
      </c>
      <c r="G206" s="29"/>
      <c r="H206" s="29"/>
      <c r="I206" s="29"/>
      <c r="J206" s="29"/>
      <c r="K206" s="29"/>
      <c r="L206" s="29"/>
      <c r="M206" s="29"/>
      <c r="N206" s="29"/>
    </row>
    <row r="207" spans="1:14" ht="12">
      <c r="A207" s="44">
        <v>38371.77847222222</v>
      </c>
      <c r="B207" s="29"/>
      <c r="C207" s="29"/>
      <c r="D207" s="30" t="s">
        <v>0</v>
      </c>
      <c r="E207" s="30" t="s">
        <v>0</v>
      </c>
      <c r="F207" s="31" t="s">
        <v>1</v>
      </c>
      <c r="G207" s="29"/>
      <c r="H207" s="29"/>
      <c r="I207" s="29"/>
      <c r="J207" s="29"/>
      <c r="K207" s="29"/>
      <c r="L207" s="29"/>
      <c r="M207" s="29"/>
      <c r="N207" s="29"/>
    </row>
    <row r="208" spans="1:14" ht="12">
      <c r="A208" s="44">
        <v>38371.770833333336</v>
      </c>
      <c r="B208" s="29"/>
      <c r="C208" s="29"/>
      <c r="D208" s="29"/>
      <c r="E208" s="29"/>
      <c r="F208" s="29"/>
      <c r="G208" s="30" t="s">
        <v>0</v>
      </c>
      <c r="H208" s="29"/>
      <c r="I208" s="29"/>
      <c r="J208" s="29"/>
      <c r="K208" s="29"/>
      <c r="L208" s="29"/>
      <c r="M208" s="29"/>
      <c r="N208" s="29"/>
    </row>
    <row r="209" spans="1:14" ht="12">
      <c r="A209" s="44">
        <v>38372.49722222222</v>
      </c>
      <c r="B209" s="29"/>
      <c r="C209" s="29"/>
      <c r="D209" s="29"/>
      <c r="E209" s="29"/>
      <c r="F209" s="29"/>
      <c r="G209" s="30" t="s">
        <v>0</v>
      </c>
      <c r="H209" s="29"/>
      <c r="I209" s="29"/>
      <c r="J209" s="29"/>
      <c r="K209" s="29"/>
      <c r="L209" s="29"/>
      <c r="M209" s="29"/>
      <c r="N209" s="29"/>
    </row>
    <row r="210" spans="1:14" ht="12">
      <c r="A210" s="44">
        <v>38372.50347222222</v>
      </c>
      <c r="B210" s="29"/>
      <c r="C210" s="29"/>
      <c r="D210" s="30" t="s">
        <v>0</v>
      </c>
      <c r="E210" s="30" t="s">
        <v>0</v>
      </c>
      <c r="F210" s="31" t="s">
        <v>1</v>
      </c>
      <c r="G210" s="29"/>
      <c r="H210" s="29"/>
      <c r="I210" s="29"/>
      <c r="J210" s="29"/>
      <c r="K210" s="29"/>
      <c r="L210" s="29"/>
      <c r="M210" s="29"/>
      <c r="N210" s="29"/>
    </row>
    <row r="211" spans="1:14" ht="12">
      <c r="A211" s="44">
        <v>38372.51527777778</v>
      </c>
      <c r="B211" s="30" t="s">
        <v>0</v>
      </c>
      <c r="C211" s="30" t="s">
        <v>0</v>
      </c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ht="12">
      <c r="A212" s="44">
        <v>38372.57361111111</v>
      </c>
      <c r="B212" s="30" t="s">
        <v>0</v>
      </c>
      <c r="C212" s="31" t="s">
        <v>1</v>
      </c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2">
      <c r="A213" s="44">
        <v>38373.450694444444</v>
      </c>
      <c r="B213" s="30" t="s">
        <v>0</v>
      </c>
      <c r="C213" s="30" t="s">
        <v>0</v>
      </c>
      <c r="D213" s="30" t="s">
        <v>0</v>
      </c>
      <c r="E213" s="30" t="s">
        <v>0</v>
      </c>
      <c r="F213" s="30" t="s">
        <v>0</v>
      </c>
      <c r="G213" s="29"/>
      <c r="H213" s="29"/>
      <c r="I213" s="29"/>
      <c r="J213" s="29"/>
      <c r="K213" s="29"/>
      <c r="L213" s="29"/>
      <c r="M213" s="29"/>
      <c r="N213" s="29"/>
    </row>
    <row r="214" spans="1:14" ht="12">
      <c r="A214" s="44">
        <v>38373.56527777778</v>
      </c>
      <c r="B214" s="30" t="s">
        <v>0</v>
      </c>
      <c r="C214" s="30" t="s">
        <v>0</v>
      </c>
      <c r="D214" s="30"/>
      <c r="E214" s="30"/>
      <c r="F214" s="30"/>
      <c r="G214" s="29"/>
      <c r="H214" s="29"/>
      <c r="I214" s="29"/>
      <c r="J214" s="29"/>
      <c r="K214" s="29"/>
      <c r="L214" s="29"/>
      <c r="M214" s="29"/>
      <c r="N214" s="29"/>
    </row>
    <row r="215" spans="1:14" ht="12">
      <c r="A215" s="44">
        <v>38373.77361111111</v>
      </c>
      <c r="B215" s="30" t="s">
        <v>0</v>
      </c>
      <c r="C215" s="30" t="s">
        <v>0</v>
      </c>
      <c r="D215" s="30" t="s">
        <v>0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ht="12">
      <c r="A216" s="44">
        <v>38373.94861111111</v>
      </c>
      <c r="B216" s="29"/>
      <c r="C216" s="29"/>
      <c r="D216" s="30" t="s">
        <v>0</v>
      </c>
      <c r="E216" s="30" t="s">
        <v>0</v>
      </c>
      <c r="F216" s="30" t="s">
        <v>0</v>
      </c>
      <c r="G216" s="29"/>
      <c r="H216" s="29"/>
      <c r="I216" s="29"/>
      <c r="J216" s="29"/>
      <c r="K216" s="29"/>
      <c r="L216" s="29"/>
      <c r="M216" s="29"/>
      <c r="N216" s="29"/>
    </row>
    <row r="217" spans="1:14" ht="12">
      <c r="A217" s="44">
        <v>38373.95486111111</v>
      </c>
      <c r="B217" s="29"/>
      <c r="C217" s="29"/>
      <c r="D217" s="30"/>
      <c r="E217" s="30"/>
      <c r="F217" s="30"/>
      <c r="G217" s="30" t="s">
        <v>0</v>
      </c>
      <c r="H217" s="29"/>
      <c r="I217" s="29"/>
      <c r="J217" s="29"/>
      <c r="K217" s="29"/>
      <c r="L217" s="29"/>
      <c r="M217" s="29"/>
      <c r="N217" s="29"/>
    </row>
    <row r="218" spans="1:14" ht="12">
      <c r="A218" s="44">
        <v>38374.842361111114</v>
      </c>
      <c r="B218" s="29"/>
      <c r="C218" s="29"/>
      <c r="D218" s="29"/>
      <c r="E218" s="29"/>
      <c r="F218" s="29"/>
      <c r="G218" s="30" t="s">
        <v>0</v>
      </c>
      <c r="H218" s="29"/>
      <c r="I218" s="29"/>
      <c r="J218" s="29"/>
      <c r="K218" s="29"/>
      <c r="L218" s="29"/>
      <c r="M218" s="29"/>
      <c r="N218" s="29"/>
    </row>
    <row r="219" spans="1:14" ht="12">
      <c r="A219" s="44">
        <v>38374.85277777778</v>
      </c>
      <c r="B219" s="29"/>
      <c r="C219" s="29"/>
      <c r="D219" s="30" t="s">
        <v>0</v>
      </c>
      <c r="E219" s="30" t="s">
        <v>0</v>
      </c>
      <c r="F219" s="30" t="s">
        <v>0</v>
      </c>
      <c r="G219" s="29"/>
      <c r="H219" s="29"/>
      <c r="I219" s="29"/>
      <c r="J219" s="29"/>
      <c r="K219" s="29"/>
      <c r="L219" s="29"/>
      <c r="M219" s="29"/>
      <c r="N219" s="29"/>
    </row>
    <row r="220" spans="1:14" ht="12">
      <c r="A220" s="44">
        <v>38375.947916666664</v>
      </c>
      <c r="B220" s="29"/>
      <c r="C220" s="29"/>
      <c r="D220" s="30" t="s">
        <v>0</v>
      </c>
      <c r="E220" s="30" t="s">
        <v>0</v>
      </c>
      <c r="F220" s="30" t="s">
        <v>0</v>
      </c>
      <c r="G220" s="29"/>
      <c r="H220" s="29"/>
      <c r="I220" s="29"/>
      <c r="J220" s="29"/>
      <c r="K220" s="29"/>
      <c r="L220" s="29"/>
      <c r="M220" s="29"/>
      <c r="N220" s="29"/>
    </row>
    <row r="221" spans="1:14" ht="12">
      <c r="A221" s="44">
        <v>38375.95416666667</v>
      </c>
      <c r="B221" s="29"/>
      <c r="C221" s="29"/>
      <c r="D221" s="29"/>
      <c r="E221" s="29"/>
      <c r="F221" s="29"/>
      <c r="G221" s="30" t="s">
        <v>0</v>
      </c>
      <c r="H221" s="29"/>
      <c r="I221" s="29"/>
      <c r="J221" s="29"/>
      <c r="K221" s="29"/>
      <c r="L221" s="29"/>
      <c r="M221" s="29"/>
      <c r="N221" s="29"/>
    </row>
    <row r="222" spans="1:14" ht="12">
      <c r="A222" s="44">
        <v>38376.42013888889</v>
      </c>
      <c r="B222" s="29"/>
      <c r="C222" s="29"/>
      <c r="D222" s="29"/>
      <c r="E222" s="29"/>
      <c r="F222" s="29"/>
      <c r="G222" s="30" t="s">
        <v>0</v>
      </c>
      <c r="H222" s="29"/>
      <c r="I222" s="29"/>
      <c r="J222" s="29"/>
      <c r="K222" s="29"/>
      <c r="L222" s="29"/>
      <c r="M222" s="29"/>
      <c r="N222" s="29"/>
    </row>
    <row r="223" spans="1:14" ht="12">
      <c r="A223" s="44">
        <v>38376.42638888889</v>
      </c>
      <c r="B223" s="29"/>
      <c r="C223" s="29"/>
      <c r="D223" s="30" t="s">
        <v>0</v>
      </c>
      <c r="E223" s="31" t="s">
        <v>1</v>
      </c>
      <c r="F223" s="31" t="s">
        <v>1</v>
      </c>
      <c r="G223" s="29"/>
      <c r="H223" s="29"/>
      <c r="I223" s="29"/>
      <c r="J223" s="29"/>
      <c r="K223" s="29"/>
      <c r="L223" s="29"/>
      <c r="M223" s="29"/>
      <c r="N223" s="29"/>
    </row>
    <row r="224" spans="1:14" ht="12">
      <c r="A224" s="44">
        <v>38376.43194444444</v>
      </c>
      <c r="B224" s="31" t="s">
        <v>1</v>
      </c>
      <c r="C224" s="31" t="s">
        <v>1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12">
      <c r="A225" s="44">
        <v>38376.57986111111</v>
      </c>
      <c r="B225" s="31" t="s">
        <v>1</v>
      </c>
      <c r="C225" s="31" t="s">
        <v>1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4" ht="12">
      <c r="A226" s="44">
        <v>38376.73541666667</v>
      </c>
      <c r="B226" s="31" t="s">
        <v>1</v>
      </c>
      <c r="C226" s="31" t="s">
        <v>1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ht="12">
      <c r="A227" s="44">
        <v>38376.89236111111</v>
      </c>
      <c r="B227" s="31"/>
      <c r="C227" s="31"/>
      <c r="D227" s="30" t="s">
        <v>0</v>
      </c>
      <c r="E227" s="31" t="s">
        <v>1</v>
      </c>
      <c r="F227" s="31" t="s">
        <v>1</v>
      </c>
      <c r="G227" s="29"/>
      <c r="H227" s="29"/>
      <c r="I227" s="29"/>
      <c r="J227" s="29"/>
      <c r="K227" s="29"/>
      <c r="L227" s="29"/>
      <c r="M227" s="29"/>
      <c r="N227" s="29"/>
    </row>
    <row r="228" spans="1:14" ht="12">
      <c r="A228" s="44">
        <v>38376.95625</v>
      </c>
      <c r="B228" s="31" t="s">
        <v>1</v>
      </c>
      <c r="C228" s="31" t="s">
        <v>1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2">
      <c r="A229" s="44">
        <v>38376.961805555555</v>
      </c>
      <c r="B229" s="29"/>
      <c r="C229" s="29"/>
      <c r="D229" s="30" t="s">
        <v>0</v>
      </c>
      <c r="E229" s="31" t="s">
        <v>1</v>
      </c>
      <c r="F229" s="30" t="s">
        <v>0</v>
      </c>
      <c r="G229" s="29"/>
      <c r="H229" s="29"/>
      <c r="I229" s="29"/>
      <c r="J229" s="29"/>
      <c r="K229" s="29"/>
      <c r="L229" s="29"/>
      <c r="M229" s="29"/>
      <c r="N229" s="29"/>
    </row>
    <row r="230" spans="1:14" ht="12">
      <c r="A230" s="44">
        <v>38376.96805555555</v>
      </c>
      <c r="B230" s="29"/>
      <c r="C230" s="29"/>
      <c r="D230" s="29"/>
      <c r="E230" s="29"/>
      <c r="F230" s="29"/>
      <c r="G230" s="30" t="s">
        <v>0</v>
      </c>
      <c r="H230" s="29"/>
      <c r="I230" s="29"/>
      <c r="J230" s="29"/>
      <c r="K230" s="29"/>
      <c r="L230" s="29"/>
      <c r="M230" s="29"/>
      <c r="N230" s="29"/>
    </row>
    <row r="231" spans="1:14" ht="12">
      <c r="A231" s="44">
        <v>38377.427083333336</v>
      </c>
      <c r="B231" s="29"/>
      <c r="C231" s="29"/>
      <c r="D231" s="29"/>
      <c r="E231" s="29"/>
      <c r="F231" s="29"/>
      <c r="G231" s="32">
        <v>1</v>
      </c>
      <c r="H231" s="29"/>
      <c r="I231" s="29"/>
      <c r="J231" s="29"/>
      <c r="K231" s="29"/>
      <c r="L231" s="29"/>
      <c r="M231" s="29"/>
      <c r="N231" s="29"/>
    </row>
    <row r="232" spans="1:14" ht="12">
      <c r="A232" s="44">
        <v>38377.433333333334</v>
      </c>
      <c r="B232" s="29"/>
      <c r="C232" s="29"/>
      <c r="D232" s="30" t="s">
        <v>0</v>
      </c>
      <c r="E232" s="31" t="s">
        <v>1</v>
      </c>
      <c r="F232" s="31" t="s">
        <v>1</v>
      </c>
      <c r="G232" s="29"/>
      <c r="H232" s="29"/>
      <c r="I232" s="29"/>
      <c r="J232" s="29"/>
      <c r="K232" s="29"/>
      <c r="L232" s="29"/>
      <c r="M232" s="29"/>
      <c r="N232" s="29"/>
    </row>
    <row r="233" spans="1:14" ht="12">
      <c r="A233" s="44">
        <v>38377.44097222222</v>
      </c>
      <c r="B233" s="31" t="s">
        <v>1</v>
      </c>
      <c r="C233" s="31" t="s">
        <v>1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1:14" ht="12">
      <c r="A234" s="44">
        <v>38377.54652777778</v>
      </c>
      <c r="B234" s="30" t="s">
        <v>0</v>
      </c>
      <c r="C234" s="30" t="s">
        <v>0</v>
      </c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2">
      <c r="A235" s="44">
        <v>38377.552083333336</v>
      </c>
      <c r="B235" s="29"/>
      <c r="C235" s="29"/>
      <c r="D235" s="30" t="s">
        <v>0</v>
      </c>
      <c r="E235" s="30" t="s">
        <v>0</v>
      </c>
      <c r="F235" s="30" t="s">
        <v>0</v>
      </c>
      <c r="G235" s="29"/>
      <c r="H235" s="29"/>
      <c r="I235" s="29"/>
      <c r="J235" s="29"/>
      <c r="K235" s="29"/>
      <c r="L235" s="29"/>
      <c r="M235" s="29"/>
      <c r="N235" s="29"/>
    </row>
    <row r="236" spans="1:14" ht="12">
      <c r="A236" s="44">
        <v>38377.66875</v>
      </c>
      <c r="B236" s="30"/>
      <c r="C236" s="30"/>
      <c r="D236" s="30" t="s">
        <v>0</v>
      </c>
      <c r="E236" s="30" t="s">
        <v>0</v>
      </c>
      <c r="F236" s="30" t="s">
        <v>0</v>
      </c>
      <c r="G236" s="29"/>
      <c r="H236" s="29"/>
      <c r="I236" s="29"/>
      <c r="J236" s="29"/>
      <c r="K236" s="29"/>
      <c r="L236" s="29"/>
      <c r="M236" s="29"/>
      <c r="N236" s="29"/>
    </row>
    <row r="237" spans="1:14" ht="12">
      <c r="A237" s="44">
        <v>38377.71388888889</v>
      </c>
      <c r="B237" s="29"/>
      <c r="C237" s="29"/>
      <c r="D237" s="30" t="s">
        <v>0</v>
      </c>
      <c r="E237" s="30" t="s">
        <v>0</v>
      </c>
      <c r="F237" s="30" t="s">
        <v>0</v>
      </c>
      <c r="G237" s="29"/>
      <c r="H237" s="29"/>
      <c r="I237" s="29"/>
      <c r="J237" s="29"/>
      <c r="K237" s="29"/>
      <c r="L237" s="29"/>
      <c r="M237" s="29"/>
      <c r="N237" s="29"/>
    </row>
    <row r="238" spans="1:14" ht="12">
      <c r="A238" s="44">
        <v>38377.76944444444</v>
      </c>
      <c r="B238" s="29"/>
      <c r="C238" s="29"/>
      <c r="D238" s="30" t="s">
        <v>0</v>
      </c>
      <c r="E238" s="30" t="s">
        <v>0</v>
      </c>
      <c r="F238" s="32">
        <v>1</v>
      </c>
      <c r="G238" s="30"/>
      <c r="H238" s="29"/>
      <c r="I238" s="29"/>
      <c r="J238" s="29"/>
      <c r="K238" s="29"/>
      <c r="L238" s="29"/>
      <c r="M238" s="29"/>
      <c r="N238" s="29"/>
    </row>
    <row r="239" spans="1:14" ht="12">
      <c r="A239" s="44">
        <v>38377.81805555556</v>
      </c>
      <c r="B239" s="29"/>
      <c r="C239" s="29"/>
      <c r="D239" s="30" t="s">
        <v>0</v>
      </c>
      <c r="E239" s="30" t="s">
        <v>0</v>
      </c>
      <c r="F239" s="30" t="s">
        <v>0</v>
      </c>
      <c r="G239" s="29"/>
      <c r="H239" s="29"/>
      <c r="I239" s="29"/>
      <c r="J239" s="29"/>
      <c r="K239" s="29"/>
      <c r="L239" s="29"/>
      <c r="M239" s="29"/>
      <c r="N239" s="29"/>
    </row>
    <row r="240" spans="1:14" ht="12">
      <c r="A240" s="44">
        <v>38377.97083333333</v>
      </c>
      <c r="B240" s="30" t="s">
        <v>0</v>
      </c>
      <c r="C240" s="30" t="s">
        <v>0</v>
      </c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ht="12">
      <c r="A241" s="44">
        <v>38377.97777777778</v>
      </c>
      <c r="B241" s="29"/>
      <c r="C241" s="29"/>
      <c r="D241" s="30" t="s">
        <v>0</v>
      </c>
      <c r="E241" s="30" t="s">
        <v>0</v>
      </c>
      <c r="F241" s="30" t="s">
        <v>0</v>
      </c>
      <c r="G241" s="29"/>
      <c r="H241" s="29"/>
      <c r="I241" s="29"/>
      <c r="J241" s="29"/>
      <c r="K241" s="29"/>
      <c r="L241" s="29"/>
      <c r="M241" s="29"/>
      <c r="N241" s="29"/>
    </row>
    <row r="242" spans="1:14" ht="12">
      <c r="A242" s="44">
        <v>38378.44236111111</v>
      </c>
      <c r="B242" s="29"/>
      <c r="C242" s="29"/>
      <c r="D242" s="29"/>
      <c r="E242" s="29"/>
      <c r="F242" s="29"/>
      <c r="G242" s="30" t="s">
        <v>0</v>
      </c>
      <c r="H242" s="29"/>
      <c r="I242" s="29"/>
      <c r="J242" s="29"/>
      <c r="K242" s="29"/>
      <c r="L242" s="29"/>
      <c r="M242" s="29"/>
      <c r="N242" s="29"/>
    </row>
    <row r="243" spans="1:14" ht="12">
      <c r="A243" s="44">
        <v>38378.447916666664</v>
      </c>
      <c r="B243" s="29"/>
      <c r="C243" s="29"/>
      <c r="D243" s="30" t="s">
        <v>0</v>
      </c>
      <c r="E243" s="30" t="s">
        <v>0</v>
      </c>
      <c r="F243" s="31" t="s">
        <v>1</v>
      </c>
      <c r="G243" s="29"/>
      <c r="H243" s="29"/>
      <c r="I243" s="29"/>
      <c r="J243" s="29"/>
      <c r="K243" s="29"/>
      <c r="L243" s="29"/>
      <c r="M243" s="29"/>
      <c r="N243" s="29"/>
    </row>
    <row r="244" spans="1:14" ht="12">
      <c r="A244" s="44">
        <v>38378.45416666667</v>
      </c>
      <c r="B244" s="30" t="s">
        <v>0</v>
      </c>
      <c r="C244" s="30" t="s">
        <v>0</v>
      </c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ht="12">
      <c r="A245" s="44">
        <v>38378.54861111111</v>
      </c>
      <c r="B245" s="30" t="s">
        <v>0</v>
      </c>
      <c r="C245" s="30" t="s">
        <v>0</v>
      </c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 ht="12">
      <c r="A246" s="44">
        <v>38378.90069444444</v>
      </c>
      <c r="B246" s="30" t="s">
        <v>0</v>
      </c>
      <c r="C246" s="30" t="s">
        <v>0</v>
      </c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ht="12">
      <c r="A247" s="44">
        <v>38378.90694444445</v>
      </c>
      <c r="B247" s="29"/>
      <c r="C247" s="29"/>
      <c r="D247" s="30" t="s">
        <v>0</v>
      </c>
      <c r="E247" s="30" t="s">
        <v>0</v>
      </c>
      <c r="F247" s="30" t="s">
        <v>0</v>
      </c>
      <c r="G247" s="29"/>
      <c r="H247" s="29"/>
      <c r="I247" s="29"/>
      <c r="J247" s="29"/>
      <c r="K247" s="29"/>
      <c r="L247" s="29"/>
      <c r="M247" s="29"/>
      <c r="N247" s="29"/>
    </row>
    <row r="248" spans="1:14" ht="12">
      <c r="A248" s="44">
        <v>38378.91388888889</v>
      </c>
      <c r="B248" s="29"/>
      <c r="C248" s="29"/>
      <c r="D248" s="29"/>
      <c r="E248" s="29"/>
      <c r="F248" s="29"/>
      <c r="G248" s="30" t="s">
        <v>0</v>
      </c>
      <c r="H248" s="29"/>
      <c r="I248" s="29"/>
      <c r="J248" s="29"/>
      <c r="K248" s="29"/>
      <c r="L248" s="29"/>
      <c r="M248" s="29"/>
      <c r="N248" s="29"/>
    </row>
    <row r="249" spans="1:14" ht="12">
      <c r="A249" s="44">
        <v>38379.52222222222</v>
      </c>
      <c r="B249" s="30"/>
      <c r="C249" s="29"/>
      <c r="D249" s="30" t="s">
        <v>0</v>
      </c>
      <c r="E249" s="30" t="s">
        <v>0</v>
      </c>
      <c r="F249" s="32">
        <v>0</v>
      </c>
      <c r="G249" s="29"/>
      <c r="H249" s="29"/>
      <c r="I249" s="29"/>
      <c r="J249" s="29"/>
      <c r="K249" s="29"/>
      <c r="L249" s="29"/>
      <c r="M249" s="29"/>
      <c r="N249" s="29"/>
    </row>
    <row r="250" spans="1:14" ht="12">
      <c r="A250" s="44">
        <v>38379.53472222222</v>
      </c>
      <c r="B250" s="30" t="s">
        <v>0</v>
      </c>
      <c r="C250" s="30" t="s">
        <v>0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 ht="12">
      <c r="A251" s="44">
        <v>38379.57083333333</v>
      </c>
      <c r="B251" s="30" t="s">
        <v>0</v>
      </c>
      <c r="C251" s="30" t="s">
        <v>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1:14" ht="12">
      <c r="A252" s="44">
        <v>38379.572222222225</v>
      </c>
      <c r="B252" s="29"/>
      <c r="C252" s="31" t="s">
        <v>1</v>
      </c>
      <c r="D252" s="30" t="s">
        <v>0</v>
      </c>
      <c r="E252" s="30" t="s">
        <v>0</v>
      </c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5" ht="12">
      <c r="A253" s="44">
        <v>38379.583333333336</v>
      </c>
      <c r="B253" s="29"/>
      <c r="C253" s="31"/>
      <c r="D253" s="29"/>
      <c r="E253" s="29"/>
      <c r="F253" s="37"/>
      <c r="G253" s="29"/>
      <c r="H253" s="29"/>
      <c r="I253" s="29"/>
      <c r="J253" s="29"/>
      <c r="K253" s="29"/>
      <c r="L253" s="29"/>
      <c r="M253" s="29"/>
      <c r="N253" s="29"/>
      <c r="O253" s="29" t="s">
        <v>17</v>
      </c>
    </row>
    <row r="254" spans="1:14" ht="12">
      <c r="A254" s="44">
        <v>38379.58541666667</v>
      </c>
      <c r="B254" s="29"/>
      <c r="C254" s="30"/>
      <c r="D254" s="29"/>
      <c r="E254" s="29"/>
      <c r="F254" s="38"/>
      <c r="G254" s="29"/>
      <c r="H254" s="29"/>
      <c r="I254" s="29"/>
      <c r="J254" s="29"/>
      <c r="K254" s="29"/>
      <c r="L254" s="29"/>
      <c r="M254" s="29"/>
      <c r="N254" s="29"/>
    </row>
    <row r="255" spans="1:14" ht="12">
      <c r="A255" s="44">
        <v>38379.589583333334</v>
      </c>
      <c r="B255" s="29"/>
      <c r="C255" s="31"/>
      <c r="D255" s="29"/>
      <c r="E255" s="29"/>
      <c r="F255" s="37"/>
      <c r="G255" s="29"/>
      <c r="H255" s="29"/>
      <c r="I255" s="29"/>
      <c r="J255" s="29"/>
      <c r="K255" s="29"/>
      <c r="L255" s="29"/>
      <c r="M255" s="29"/>
      <c r="N255" s="29"/>
    </row>
    <row r="256" spans="1:14" ht="12">
      <c r="A256" s="44">
        <v>38379.60277777778</v>
      </c>
      <c r="B256" s="30"/>
      <c r="C256" s="31"/>
      <c r="D256" s="29"/>
      <c r="E256" s="29"/>
      <c r="F256" s="39"/>
      <c r="G256" s="29"/>
      <c r="H256" s="29"/>
      <c r="I256" s="29"/>
      <c r="J256" s="29"/>
      <c r="K256" s="29"/>
      <c r="L256" s="29"/>
      <c r="M256" s="29"/>
      <c r="N256" s="29"/>
    </row>
    <row r="257" spans="1:14" ht="12">
      <c r="A257" s="44">
        <v>38379.631944444445</v>
      </c>
      <c r="B257" s="30" t="s">
        <v>0</v>
      </c>
      <c r="C257" s="31" t="s">
        <v>1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3" ht="12">
      <c r="A258" s="44">
        <v>38379.95694444444</v>
      </c>
      <c r="B258" s="40" t="s">
        <v>0</v>
      </c>
      <c r="C258" s="40" t="s">
        <v>0</v>
      </c>
    </row>
    <row r="259" spans="1:3" ht="12">
      <c r="A259" s="44">
        <v>38380.45972222222</v>
      </c>
      <c r="B259" s="40" t="s">
        <v>0</v>
      </c>
      <c r="C259" s="40" t="s">
        <v>0</v>
      </c>
    </row>
    <row r="260" spans="1:7" ht="12">
      <c r="A260" s="44">
        <v>38382.646527777775</v>
      </c>
      <c r="G260" s="40" t="s">
        <v>0</v>
      </c>
    </row>
    <row r="261" spans="1:6" ht="12">
      <c r="A261" s="44">
        <v>38382.65138888889</v>
      </c>
      <c r="D261" s="40" t="s">
        <v>0</v>
      </c>
      <c r="E261" s="40" t="s">
        <v>0</v>
      </c>
      <c r="F261" s="42" t="s">
        <v>1</v>
      </c>
    </row>
    <row r="262" spans="1:3" ht="12">
      <c r="A262" s="44">
        <v>38382.66180555556</v>
      </c>
      <c r="B262" s="40" t="s">
        <v>0</v>
      </c>
      <c r="C262" s="40" t="s">
        <v>0</v>
      </c>
    </row>
    <row r="263" spans="1:6" ht="12">
      <c r="A263" s="44">
        <v>38383.00277777778</v>
      </c>
      <c r="D263" s="40" t="s">
        <v>0</v>
      </c>
      <c r="E263" s="40" t="s">
        <v>0</v>
      </c>
      <c r="F263" s="42" t="s">
        <v>1</v>
      </c>
    </row>
    <row r="264" spans="1:7" ht="12">
      <c r="A264" s="44">
        <v>38383.009722222225</v>
      </c>
      <c r="G264" s="40" t="s">
        <v>0</v>
      </c>
    </row>
    <row r="265" spans="1:7" ht="12">
      <c r="A265" s="44">
        <v>38383.455555555556</v>
      </c>
      <c r="G265" s="43">
        <v>1</v>
      </c>
    </row>
    <row r="266" spans="1:6" ht="12">
      <c r="A266" s="44">
        <v>38383.461805555555</v>
      </c>
      <c r="D266" s="40" t="s">
        <v>0</v>
      </c>
      <c r="E266" s="40" t="s">
        <v>0</v>
      </c>
      <c r="F266" s="42" t="s">
        <v>1</v>
      </c>
    </row>
    <row r="267" spans="1:3" ht="12">
      <c r="A267" s="44">
        <v>38383.46666666667</v>
      </c>
      <c r="B267" s="40" t="s">
        <v>0</v>
      </c>
      <c r="C267" s="40" t="s">
        <v>0</v>
      </c>
    </row>
    <row r="268" spans="1:3" ht="12">
      <c r="A268" s="44">
        <v>38383.97083333333</v>
      </c>
      <c r="B268" s="40" t="s">
        <v>0</v>
      </c>
      <c r="C268" s="40" t="s">
        <v>0</v>
      </c>
    </row>
    <row r="269" spans="1:6" ht="12">
      <c r="A269" s="44">
        <v>38383.97638888889</v>
      </c>
      <c r="D269" s="40" t="s">
        <v>0</v>
      </c>
      <c r="E269" s="40" t="s">
        <v>0</v>
      </c>
      <c r="F269" s="40" t="s">
        <v>0</v>
      </c>
    </row>
    <row r="270" spans="1:7" ht="12">
      <c r="A270" s="44">
        <v>38383.98263888889</v>
      </c>
      <c r="G270" s="40" t="s">
        <v>0</v>
      </c>
    </row>
    <row r="271" spans="1:6" ht="12">
      <c r="A271" s="44">
        <v>38384.532638888886</v>
      </c>
      <c r="E271" s="40" t="s">
        <v>0</v>
      </c>
      <c r="F271" s="43">
        <v>1</v>
      </c>
    </row>
    <row r="272" spans="1:3" ht="12">
      <c r="A272" s="44">
        <v>38384.541666666664</v>
      </c>
      <c r="B272" s="40" t="s">
        <v>0</v>
      </c>
      <c r="C272" s="40" t="s">
        <v>0</v>
      </c>
    </row>
    <row r="273" spans="1:3" ht="12">
      <c r="A273" s="44">
        <v>38384.73472222222</v>
      </c>
      <c r="B273" s="40" t="s">
        <v>0</v>
      </c>
      <c r="C273" s="40" t="s">
        <v>0</v>
      </c>
    </row>
    <row r="274" spans="1:7" ht="12">
      <c r="A274" s="44">
        <v>38385.427083333336</v>
      </c>
      <c r="G274" s="40" t="s">
        <v>0</v>
      </c>
    </row>
    <row r="275" spans="1:6" ht="12">
      <c r="A275" s="44">
        <v>38385.43472222222</v>
      </c>
      <c r="D275" s="40" t="s">
        <v>0</v>
      </c>
      <c r="E275" s="40" t="s">
        <v>0</v>
      </c>
      <c r="F275" s="42" t="s">
        <v>1</v>
      </c>
    </row>
    <row r="276" spans="1:3" ht="12">
      <c r="A276" s="44">
        <v>38385.441666666666</v>
      </c>
      <c r="B276" s="40" t="s">
        <v>0</v>
      </c>
      <c r="C276" s="40" t="s">
        <v>0</v>
      </c>
    </row>
    <row r="277" spans="1:3" ht="12">
      <c r="A277" s="44">
        <v>38385.54305555556</v>
      </c>
      <c r="B277" s="40" t="s">
        <v>0</v>
      </c>
      <c r="C277" s="40" t="s">
        <v>0</v>
      </c>
    </row>
    <row r="278" spans="1:3" ht="12">
      <c r="A278" s="44">
        <v>38385.958333333336</v>
      </c>
      <c r="B278" s="40" t="s">
        <v>0</v>
      </c>
      <c r="C278" s="40" t="s">
        <v>0</v>
      </c>
    </row>
    <row r="279" spans="1:6" ht="12">
      <c r="A279" s="44">
        <v>38385.96388888889</v>
      </c>
      <c r="D279" s="40" t="s">
        <v>0</v>
      </c>
      <c r="E279" s="40" t="s">
        <v>0</v>
      </c>
      <c r="F279" s="42" t="s">
        <v>1</v>
      </c>
    </row>
    <row r="280" spans="1:3" ht="12">
      <c r="A280" s="44">
        <v>38386.52777777778</v>
      </c>
      <c r="B280" s="40" t="s">
        <v>0</v>
      </c>
      <c r="C280" s="40" t="s">
        <v>0</v>
      </c>
    </row>
    <row r="281" spans="1:3" ht="12">
      <c r="A281" s="44">
        <v>38386.888194444444</v>
      </c>
      <c r="B281" s="40" t="s">
        <v>0</v>
      </c>
      <c r="C281" s="40" t="s">
        <v>0</v>
      </c>
    </row>
    <row r="282" spans="1:6" ht="12">
      <c r="A282" s="44">
        <v>38386.89375</v>
      </c>
      <c r="D282" s="40" t="s">
        <v>0</v>
      </c>
      <c r="E282" s="40" t="s">
        <v>0</v>
      </c>
      <c r="F282" s="40" t="s">
        <v>0</v>
      </c>
    </row>
    <row r="283" spans="1:7" ht="12">
      <c r="A283" s="44">
        <v>38386.899305555555</v>
      </c>
      <c r="G283" s="40" t="s">
        <v>0</v>
      </c>
    </row>
    <row r="284" spans="1:3" ht="12">
      <c r="A284" s="44">
        <v>38387.44513888889</v>
      </c>
      <c r="B284" s="40" t="s">
        <v>0</v>
      </c>
      <c r="C284" s="40" t="s">
        <v>0</v>
      </c>
    </row>
    <row r="285" spans="1:3" ht="12">
      <c r="A285" s="44">
        <v>38387.7</v>
      </c>
      <c r="B285" s="42" t="s">
        <v>1</v>
      </c>
      <c r="C285" s="42" t="s">
        <v>1</v>
      </c>
    </row>
    <row r="286" spans="1:6" ht="12">
      <c r="A286" s="44">
        <v>38387.71875</v>
      </c>
      <c r="D286" s="40" t="s">
        <v>0</v>
      </c>
      <c r="E286" s="42" t="s">
        <v>1</v>
      </c>
      <c r="F286" s="42" t="s">
        <v>1</v>
      </c>
    </row>
    <row r="287" spans="1:3" ht="12">
      <c r="A287" s="44">
        <v>38387.95763888889</v>
      </c>
      <c r="C287" s="42" t="s">
        <v>1</v>
      </c>
    </row>
    <row r="288" spans="1:3" ht="12">
      <c r="A288" s="44">
        <v>38388.25</v>
      </c>
      <c r="C288" s="42" t="s">
        <v>1</v>
      </c>
    </row>
    <row r="289" spans="1:7" ht="12">
      <c r="A289" s="44">
        <v>38395.697222222225</v>
      </c>
      <c r="G289" s="40" t="s">
        <v>0</v>
      </c>
    </row>
    <row r="290" spans="1:6" ht="12">
      <c r="A290" s="44">
        <v>38395.70416666667</v>
      </c>
      <c r="D290" s="40" t="s">
        <v>0</v>
      </c>
      <c r="E290" s="40" t="s">
        <v>0</v>
      </c>
      <c r="F290" s="40" t="s">
        <v>0</v>
      </c>
    </row>
    <row r="291" spans="1:6" ht="12">
      <c r="A291" s="44">
        <v>38396.51458333333</v>
      </c>
      <c r="D291" s="40" t="s">
        <v>0</v>
      </c>
      <c r="E291" s="40" t="s">
        <v>0</v>
      </c>
      <c r="F291" s="40" t="s">
        <v>0</v>
      </c>
    </row>
    <row r="292" spans="1:7" ht="12">
      <c r="A292" s="44">
        <v>38396.520833333336</v>
      </c>
      <c r="G292" s="40" t="s">
        <v>0</v>
      </c>
    </row>
    <row r="293" spans="1:7" ht="12">
      <c r="A293" s="44">
        <v>38397.430555555555</v>
      </c>
      <c r="G293" s="40" t="s">
        <v>0</v>
      </c>
    </row>
    <row r="294" spans="1:6" ht="12">
      <c r="A294" s="44">
        <v>38397.43680555555</v>
      </c>
      <c r="D294" s="40" t="s">
        <v>0</v>
      </c>
      <c r="E294" s="40" t="s">
        <v>0</v>
      </c>
      <c r="F294" s="42" t="s">
        <v>1</v>
      </c>
    </row>
    <row r="295" spans="1:3" ht="12">
      <c r="A295" s="44">
        <v>38397.524305555555</v>
      </c>
      <c r="B295" s="40" t="s">
        <v>0</v>
      </c>
      <c r="C295" s="40" t="s">
        <v>0</v>
      </c>
    </row>
    <row r="296" spans="1:3" ht="12">
      <c r="A296" s="44">
        <v>38397.54652777778</v>
      </c>
      <c r="B296" s="40" t="s">
        <v>0</v>
      </c>
      <c r="C296" s="40" t="s">
        <v>0</v>
      </c>
    </row>
    <row r="297" spans="1:3" ht="12">
      <c r="A297" s="44">
        <v>38397.96944444445</v>
      </c>
      <c r="B297" s="40" t="s">
        <v>0</v>
      </c>
      <c r="C297" s="40" t="s">
        <v>0</v>
      </c>
    </row>
    <row r="298" spans="1:6" ht="12">
      <c r="A298" s="44">
        <v>38397.975</v>
      </c>
      <c r="D298" s="40" t="s">
        <v>0</v>
      </c>
      <c r="E298" s="40" t="s">
        <v>0</v>
      </c>
      <c r="F298" s="40" t="s">
        <v>0</v>
      </c>
    </row>
    <row r="299" spans="1:7" ht="12">
      <c r="A299" s="44">
        <v>38397.981944444444</v>
      </c>
      <c r="G299" s="40" t="s">
        <v>0</v>
      </c>
    </row>
    <row r="300" spans="1:7" ht="12">
      <c r="A300" s="44">
        <v>38398.42638888889</v>
      </c>
      <c r="G300" s="40" t="s">
        <v>0</v>
      </c>
    </row>
    <row r="301" spans="1:6" ht="12">
      <c r="A301" s="44">
        <v>38398.433333333334</v>
      </c>
      <c r="D301" s="40" t="s">
        <v>0</v>
      </c>
      <c r="E301" s="40" t="s">
        <v>0</v>
      </c>
      <c r="F301" s="43">
        <v>1</v>
      </c>
    </row>
    <row r="302" spans="1:3" ht="12">
      <c r="A302" s="44">
        <v>38398.44027777778</v>
      </c>
      <c r="B302" s="40" t="s">
        <v>0</v>
      </c>
      <c r="C302" s="40" t="s">
        <v>0</v>
      </c>
    </row>
    <row r="303" spans="1:6" ht="12">
      <c r="A303" s="44">
        <v>38398.61736111111</v>
      </c>
      <c r="B303" s="40" t="s">
        <v>0</v>
      </c>
      <c r="C303" s="42" t="s">
        <v>1</v>
      </c>
      <c r="D303" s="40" t="s">
        <v>0</v>
      </c>
      <c r="E303" s="40" t="s">
        <v>0</v>
      </c>
      <c r="F303" s="40" t="s">
        <v>0</v>
      </c>
    </row>
    <row r="304" spans="1:3" ht="12">
      <c r="A304" s="44">
        <v>38398.680555555555</v>
      </c>
      <c r="B304" s="40" t="s">
        <v>0</v>
      </c>
      <c r="C304" s="42" t="s">
        <v>1</v>
      </c>
    </row>
    <row r="305" spans="1:6" ht="12">
      <c r="A305" s="44">
        <v>38398.90625</v>
      </c>
      <c r="E305" s="40" t="s">
        <v>0</v>
      </c>
      <c r="F305" s="40" t="s">
        <v>0</v>
      </c>
    </row>
    <row r="306" spans="1:7" ht="12">
      <c r="A306" s="44">
        <v>38398.913194444445</v>
      </c>
      <c r="G306" s="40" t="s">
        <v>0</v>
      </c>
    </row>
    <row r="307" spans="1:7" ht="12">
      <c r="A307" s="44">
        <v>38399.427083333336</v>
      </c>
      <c r="G307" s="40" t="s">
        <v>0</v>
      </c>
    </row>
    <row r="308" spans="1:6" ht="12">
      <c r="A308" s="44">
        <v>38399.43263888889</v>
      </c>
      <c r="D308" s="40" t="s">
        <v>0</v>
      </c>
      <c r="E308" s="40" t="s">
        <v>0</v>
      </c>
      <c r="F308" s="43">
        <v>1</v>
      </c>
    </row>
    <row r="309" spans="1:3" ht="12">
      <c r="A309" s="44">
        <v>38399.44027777778</v>
      </c>
      <c r="B309" s="40" t="s">
        <v>0</v>
      </c>
      <c r="C309" s="40" t="s">
        <v>0</v>
      </c>
    </row>
    <row r="310" spans="1:6" ht="12">
      <c r="A310" s="44">
        <v>38399.51944444444</v>
      </c>
      <c r="B310" s="40" t="s">
        <v>0</v>
      </c>
      <c r="C310" s="40" t="s">
        <v>0</v>
      </c>
      <c r="D310" s="40" t="s">
        <v>0</v>
      </c>
      <c r="E310" s="40" t="s">
        <v>0</v>
      </c>
      <c r="F310" s="40" t="s">
        <v>0</v>
      </c>
    </row>
    <row r="311" spans="1:3" ht="12">
      <c r="A311" s="44">
        <v>38399.677083333336</v>
      </c>
      <c r="B311" s="40" t="s">
        <v>0</v>
      </c>
      <c r="C311" s="40" t="s">
        <v>0</v>
      </c>
    </row>
    <row r="312" spans="1:3" ht="12">
      <c r="A312" s="44">
        <v>38399.95694444444</v>
      </c>
      <c r="B312" s="40" t="s">
        <v>0</v>
      </c>
      <c r="C312" s="40" t="s">
        <v>0</v>
      </c>
    </row>
    <row r="313" spans="1:6" ht="12">
      <c r="A313" s="44">
        <v>38399.96111111111</v>
      </c>
      <c r="D313" s="40" t="s">
        <v>0</v>
      </c>
      <c r="E313" s="40" t="s">
        <v>0</v>
      </c>
      <c r="F313" s="40" t="s">
        <v>0</v>
      </c>
    </row>
    <row r="314" spans="1:7" ht="12">
      <c r="A314" s="44">
        <v>38399.96875</v>
      </c>
      <c r="G314" s="40" t="s">
        <v>0</v>
      </c>
    </row>
    <row r="315" spans="1:7" ht="12">
      <c r="A315" s="44">
        <v>38400.33888888889</v>
      </c>
      <c r="E315" s="40" t="s">
        <v>0</v>
      </c>
      <c r="F315" s="42" t="s">
        <v>1</v>
      </c>
      <c r="G315" s="40"/>
    </row>
    <row r="316" spans="1:7" ht="12">
      <c r="A316" s="44">
        <v>38400.50347222222</v>
      </c>
      <c r="G316" s="40" t="s">
        <v>0</v>
      </c>
    </row>
    <row r="317" spans="1:6" ht="12">
      <c r="A317" s="44">
        <v>38400.50902777778</v>
      </c>
      <c r="D317" s="40" t="s">
        <v>0</v>
      </c>
      <c r="E317" s="40" t="s">
        <v>0</v>
      </c>
      <c r="F317" s="40" t="s">
        <v>0</v>
      </c>
    </row>
    <row r="318" spans="1:3" ht="12">
      <c r="A318" s="44">
        <v>38400.51527777778</v>
      </c>
      <c r="B318" s="40" t="s">
        <v>0</v>
      </c>
      <c r="C318" s="40" t="s">
        <v>0</v>
      </c>
    </row>
    <row r="319" spans="1:3" ht="12">
      <c r="A319" s="44">
        <v>38400.64097222222</v>
      </c>
      <c r="B319" s="40" t="s">
        <v>0</v>
      </c>
      <c r="C319" s="42" t="s">
        <v>1</v>
      </c>
    </row>
    <row r="320" spans="1:3" ht="12">
      <c r="A320" s="44">
        <v>38400.654861111114</v>
      </c>
      <c r="B320" s="40" t="s">
        <v>0</v>
      </c>
      <c r="C320" s="42" t="s">
        <v>1</v>
      </c>
    </row>
    <row r="321" spans="1:6" ht="12">
      <c r="A321" s="44">
        <v>38400.714583333334</v>
      </c>
      <c r="D321" s="40" t="s">
        <v>0</v>
      </c>
      <c r="E321" s="40" t="s">
        <v>0</v>
      </c>
      <c r="F321" s="42" t="s">
        <v>1</v>
      </c>
    </row>
    <row r="322" spans="1:3" ht="12">
      <c r="A322" s="44">
        <v>38400.95763888889</v>
      </c>
      <c r="B322" s="40" t="s">
        <v>0</v>
      </c>
      <c r="C322" s="40" t="s">
        <v>0</v>
      </c>
    </row>
    <row r="323" spans="1:6" ht="12">
      <c r="A323" s="44">
        <v>38400.96388888889</v>
      </c>
      <c r="D323" s="40" t="s">
        <v>0</v>
      </c>
      <c r="E323" s="40" t="s">
        <v>0</v>
      </c>
      <c r="F323" s="40" t="s">
        <v>0</v>
      </c>
    </row>
    <row r="324" spans="1:3" ht="12">
      <c r="A324" s="44">
        <v>38401.33541666667</v>
      </c>
      <c r="B324" s="40" t="s">
        <v>0</v>
      </c>
      <c r="C324" s="42" t="s">
        <v>1</v>
      </c>
    </row>
    <row r="325" spans="1:6" ht="12">
      <c r="A325" s="44">
        <v>38401.34375</v>
      </c>
      <c r="D325" s="40" t="s">
        <v>0</v>
      </c>
      <c r="E325" s="40" t="s">
        <v>0</v>
      </c>
      <c r="F325" s="42" t="s">
        <v>1</v>
      </c>
    </row>
    <row r="326" spans="1:3" ht="12">
      <c r="A326" s="44">
        <v>38401.52569444444</v>
      </c>
      <c r="B326" s="40" t="s">
        <v>0</v>
      </c>
      <c r="C326" s="40" t="s">
        <v>0</v>
      </c>
    </row>
    <row r="327" spans="1:6" ht="12">
      <c r="A327" s="44">
        <v>38401.66180555556</v>
      </c>
      <c r="D327" s="40" t="s">
        <v>0</v>
      </c>
      <c r="E327" s="40" t="s">
        <v>0</v>
      </c>
      <c r="F327" s="40" t="s">
        <v>0</v>
      </c>
    </row>
    <row r="328" spans="1:6" ht="12">
      <c r="A328" s="44">
        <v>38402.868055555555</v>
      </c>
      <c r="C328" s="40" t="s">
        <v>0</v>
      </c>
      <c r="D328" s="40"/>
      <c r="E328" s="40" t="s">
        <v>0</v>
      </c>
      <c r="F328" s="40" t="s">
        <v>0</v>
      </c>
    </row>
    <row r="329" spans="1:3" ht="12">
      <c r="A329" s="44">
        <v>38403.93194444444</v>
      </c>
      <c r="B329" s="40" t="s">
        <v>0</v>
      </c>
      <c r="C329" s="40" t="s">
        <v>0</v>
      </c>
    </row>
    <row r="330" spans="1:6" ht="12">
      <c r="A330" s="44">
        <v>38403.936111111114</v>
      </c>
      <c r="D330" s="40" t="s">
        <v>0</v>
      </c>
      <c r="E330" s="40" t="s">
        <v>0</v>
      </c>
      <c r="F330" s="40" t="s">
        <v>0</v>
      </c>
    </row>
    <row r="331" spans="1:3" ht="12">
      <c r="A331" s="44">
        <v>38404.45</v>
      </c>
      <c r="B331" s="40" t="s">
        <v>0</v>
      </c>
      <c r="C331" s="40" t="s">
        <v>0</v>
      </c>
    </row>
    <row r="332" spans="1:6" ht="12">
      <c r="A332" s="44">
        <v>38404.59027777778</v>
      </c>
      <c r="B332" s="40" t="s">
        <v>0</v>
      </c>
      <c r="C332" s="40" t="s">
        <v>0</v>
      </c>
      <c r="D332" s="40" t="s">
        <v>0</v>
      </c>
      <c r="E332" s="40" t="s">
        <v>0</v>
      </c>
      <c r="F332" s="42" t="s">
        <v>1</v>
      </c>
    </row>
    <row r="333" spans="1:6" ht="12">
      <c r="A333" s="44">
        <v>38404.623611111114</v>
      </c>
      <c r="F333" s="42" t="s">
        <v>1</v>
      </c>
    </row>
    <row r="334" spans="1:3" ht="12">
      <c r="A334" s="44">
        <v>38404.67152777778</v>
      </c>
      <c r="B334" s="40" t="s">
        <v>0</v>
      </c>
      <c r="C334" s="40" t="s">
        <v>0</v>
      </c>
    </row>
    <row r="335" spans="1:6" ht="12">
      <c r="A335" s="44">
        <v>38404.6875</v>
      </c>
      <c r="D335" s="40" t="s">
        <v>0</v>
      </c>
      <c r="E335" s="40" t="s">
        <v>0</v>
      </c>
      <c r="F335" s="42" t="s">
        <v>1</v>
      </c>
    </row>
    <row r="336" spans="1:3" ht="12">
      <c r="A336" s="44">
        <v>38404.961805555555</v>
      </c>
      <c r="B336" s="40" t="s">
        <v>0</v>
      </c>
      <c r="C336" s="40" t="s">
        <v>0</v>
      </c>
    </row>
    <row r="337" spans="1:6" ht="12">
      <c r="A337" s="44">
        <v>38404.96875</v>
      </c>
      <c r="D337" s="40" t="s">
        <v>0</v>
      </c>
      <c r="E337" s="40" t="s">
        <v>0</v>
      </c>
      <c r="F337" s="40" t="s">
        <v>0</v>
      </c>
    </row>
    <row r="338" spans="1:7" ht="12">
      <c r="A338" s="44">
        <v>38405.427083333336</v>
      </c>
      <c r="G338" s="40" t="s">
        <v>0</v>
      </c>
    </row>
    <row r="339" spans="1:6" ht="12">
      <c r="A339" s="44">
        <v>38405.43472222222</v>
      </c>
      <c r="D339" s="40" t="s">
        <v>0</v>
      </c>
      <c r="E339" s="40" t="s">
        <v>0</v>
      </c>
      <c r="F339" s="42" t="s">
        <v>1</v>
      </c>
    </row>
    <row r="340" spans="1:3" ht="12">
      <c r="A340" s="44">
        <v>38405.44027777778</v>
      </c>
      <c r="B340" s="40" t="s">
        <v>0</v>
      </c>
      <c r="C340" s="40" t="s">
        <v>0</v>
      </c>
    </row>
    <row r="341" spans="1:6" ht="12">
      <c r="A341" s="44">
        <v>38405.53680555556</v>
      </c>
      <c r="B341" s="40" t="s">
        <v>0</v>
      </c>
      <c r="C341" s="40" t="s">
        <v>0</v>
      </c>
      <c r="D341" s="40" t="s">
        <v>0</v>
      </c>
      <c r="E341" s="40" t="s">
        <v>0</v>
      </c>
      <c r="F341" s="40" t="s">
        <v>0</v>
      </c>
    </row>
    <row r="342" spans="1:6" ht="12">
      <c r="A342" s="44">
        <v>38405.666666666664</v>
      </c>
      <c r="D342" s="40"/>
      <c r="E342" s="40" t="s">
        <v>0</v>
      </c>
      <c r="F342" s="40" t="s">
        <v>0</v>
      </c>
    </row>
    <row r="343" spans="1:3" ht="12">
      <c r="A343" s="44">
        <v>38405.69930555556</v>
      </c>
      <c r="B343" s="40" t="s">
        <v>0</v>
      </c>
      <c r="C343" s="40" t="s">
        <v>0</v>
      </c>
    </row>
    <row r="344" spans="1:6" ht="12">
      <c r="A344" s="44">
        <v>38405.70625</v>
      </c>
      <c r="D344" s="40" t="s">
        <v>0</v>
      </c>
      <c r="E344" s="40" t="s">
        <v>0</v>
      </c>
      <c r="F344" s="40" t="s">
        <v>0</v>
      </c>
    </row>
    <row r="345" spans="1:6" ht="12">
      <c r="A345" s="44">
        <v>38405.802777777775</v>
      </c>
      <c r="D345" s="40" t="s">
        <v>0</v>
      </c>
      <c r="E345" s="40" t="s">
        <v>0</v>
      </c>
      <c r="F345" s="40" t="s">
        <v>0</v>
      </c>
    </row>
    <row r="346" spans="1:7" ht="12">
      <c r="A346" s="44">
        <v>38405.80972222222</v>
      </c>
      <c r="G346" s="40" t="s">
        <v>0</v>
      </c>
    </row>
    <row r="347" spans="1:7" ht="12">
      <c r="A347" s="44">
        <v>38406.427777777775</v>
      </c>
      <c r="G347" s="40" t="s">
        <v>0</v>
      </c>
    </row>
    <row r="348" spans="1:6" ht="12">
      <c r="A348" s="44">
        <v>38406.433333333334</v>
      </c>
      <c r="D348" s="40" t="s">
        <v>0</v>
      </c>
      <c r="E348" s="40" t="s">
        <v>0</v>
      </c>
      <c r="F348" s="42" t="s">
        <v>1</v>
      </c>
    </row>
    <row r="349" spans="1:3" ht="12">
      <c r="A349" s="44">
        <v>38406.44513888889</v>
      </c>
      <c r="B349" s="40" t="s">
        <v>0</v>
      </c>
      <c r="C349" s="40" t="s">
        <v>0</v>
      </c>
    </row>
    <row r="350" spans="1:3" ht="12">
      <c r="A350" s="44">
        <v>38406.501388888886</v>
      </c>
      <c r="B350" s="40" t="s">
        <v>0</v>
      </c>
      <c r="C350" s="40" t="s">
        <v>0</v>
      </c>
    </row>
    <row r="351" spans="1:6" ht="12">
      <c r="A351" s="44">
        <v>38406.680555555555</v>
      </c>
      <c r="D351" s="40" t="s">
        <v>0</v>
      </c>
      <c r="E351" s="40" t="s">
        <v>0</v>
      </c>
      <c r="F351" s="43">
        <v>1</v>
      </c>
    </row>
    <row r="352" spans="1:6" ht="12">
      <c r="A352" s="44">
        <v>38406.717361111114</v>
      </c>
      <c r="D352" s="40" t="s">
        <v>0</v>
      </c>
      <c r="E352" s="40" t="s">
        <v>0</v>
      </c>
      <c r="F352" s="40" t="s">
        <v>0</v>
      </c>
    </row>
    <row r="353" spans="1:4" ht="12">
      <c r="A353" s="44">
        <v>38406.739583333336</v>
      </c>
      <c r="B353" s="40" t="s">
        <v>0</v>
      </c>
      <c r="C353" s="42" t="s">
        <v>1</v>
      </c>
      <c r="D353" s="40" t="s">
        <v>0</v>
      </c>
    </row>
    <row r="354" spans="1:6" ht="12">
      <c r="A354" s="44">
        <v>38406.745833333334</v>
      </c>
      <c r="E354" s="40" t="s">
        <v>0</v>
      </c>
      <c r="F354" s="40" t="s">
        <v>0</v>
      </c>
    </row>
    <row r="355" spans="1:6" ht="12">
      <c r="A355" s="44">
        <v>38406.895833333336</v>
      </c>
      <c r="D355" s="40" t="s">
        <v>0</v>
      </c>
      <c r="E355" s="40" t="s">
        <v>0</v>
      </c>
      <c r="F355" s="40" t="s">
        <v>0</v>
      </c>
    </row>
    <row r="356" spans="1:7" ht="12">
      <c r="A356" s="44">
        <v>38406.95486111111</v>
      </c>
      <c r="G356" s="40" t="s">
        <v>0</v>
      </c>
    </row>
    <row r="357" spans="1:7" ht="12">
      <c r="A357" s="44">
        <v>38407.510416666664</v>
      </c>
      <c r="G357" s="40" t="s">
        <v>0</v>
      </c>
    </row>
    <row r="358" spans="1:6" ht="12">
      <c r="A358" s="44">
        <v>38407.51597222222</v>
      </c>
      <c r="D358" s="40" t="s">
        <v>0</v>
      </c>
      <c r="E358" s="40" t="s">
        <v>0</v>
      </c>
      <c r="F358" s="40" t="s">
        <v>0</v>
      </c>
    </row>
    <row r="359" spans="1:3" ht="12">
      <c r="A359" s="44">
        <v>38407.52222222222</v>
      </c>
      <c r="B359" s="40" t="s">
        <v>0</v>
      </c>
      <c r="C359" s="40" t="s">
        <v>0</v>
      </c>
    </row>
    <row r="360" spans="1:3" ht="12">
      <c r="A360" s="44">
        <v>38407.782638888886</v>
      </c>
      <c r="B360" s="40" t="s">
        <v>0</v>
      </c>
      <c r="C360" s="42" t="s">
        <v>1</v>
      </c>
    </row>
    <row r="361" spans="1:3" ht="12">
      <c r="A361" s="44">
        <v>38407.95763888889</v>
      </c>
      <c r="B361" s="40" t="s">
        <v>0</v>
      </c>
      <c r="C361" s="40" t="s">
        <v>0</v>
      </c>
    </row>
    <row r="362" spans="1:6" ht="12">
      <c r="A362" s="44">
        <v>38408.020833333336</v>
      </c>
      <c r="D362" s="40" t="s">
        <v>0</v>
      </c>
      <c r="E362" s="40" t="s">
        <v>0</v>
      </c>
      <c r="F362" s="40" t="s">
        <v>0</v>
      </c>
    </row>
    <row r="363" spans="1:6" ht="12">
      <c r="A363" s="44">
        <v>38408.33819444444</v>
      </c>
      <c r="E363" s="40" t="s">
        <v>0</v>
      </c>
      <c r="F363" s="42" t="s">
        <v>1</v>
      </c>
    </row>
    <row r="364" spans="1:7" ht="12">
      <c r="A364" s="44">
        <v>38408.44097222222</v>
      </c>
      <c r="G364" s="40" t="s">
        <v>0</v>
      </c>
    </row>
    <row r="365" spans="1:6" ht="12">
      <c r="A365" s="44">
        <v>38408.447916666664</v>
      </c>
      <c r="D365" s="40" t="s">
        <v>0</v>
      </c>
      <c r="E365" s="40" t="s">
        <v>0</v>
      </c>
      <c r="F365" s="42" t="s">
        <v>1</v>
      </c>
    </row>
    <row r="366" spans="1:3" ht="12">
      <c r="A366" s="44">
        <v>38408.45416666667</v>
      </c>
      <c r="B366" s="40" t="s">
        <v>0</v>
      </c>
      <c r="C366" s="40" t="s">
        <v>0</v>
      </c>
    </row>
    <row r="367" spans="1:3" ht="12">
      <c r="A367" s="44">
        <v>38408.555555555555</v>
      </c>
      <c r="B367" s="40" t="s">
        <v>0</v>
      </c>
      <c r="C367" s="40" t="s">
        <v>0</v>
      </c>
    </row>
    <row r="368" spans="1:6" ht="12">
      <c r="A368" s="44">
        <v>38409.66805555556</v>
      </c>
      <c r="D368" s="40" t="s">
        <v>0</v>
      </c>
      <c r="E368" s="40" t="s">
        <v>0</v>
      </c>
      <c r="F368" s="40" t="s">
        <v>0</v>
      </c>
    </row>
    <row r="369" spans="1:3" ht="12">
      <c r="A369" s="44">
        <v>38410.49166666667</v>
      </c>
      <c r="B369" s="40" t="s">
        <v>0</v>
      </c>
      <c r="C369" s="40" t="s">
        <v>0</v>
      </c>
    </row>
    <row r="370" spans="1:6" ht="12">
      <c r="A370" s="44">
        <v>38410.498611111114</v>
      </c>
      <c r="D370" s="40" t="s">
        <v>0</v>
      </c>
      <c r="E370" s="40" t="s">
        <v>0</v>
      </c>
      <c r="F370" s="40" t="s">
        <v>0</v>
      </c>
    </row>
    <row r="371" spans="1:7" ht="12">
      <c r="A371" s="44">
        <v>38411.427083333336</v>
      </c>
      <c r="G371" s="40" t="s">
        <v>0</v>
      </c>
    </row>
    <row r="372" spans="1:6" ht="12">
      <c r="A372" s="44">
        <v>38411.433333333334</v>
      </c>
      <c r="D372" s="40" t="s">
        <v>0</v>
      </c>
      <c r="E372" s="40" t="s">
        <v>0</v>
      </c>
      <c r="F372" s="42" t="s">
        <v>1</v>
      </c>
    </row>
    <row r="373" spans="1:3" ht="12">
      <c r="A373" s="44">
        <v>38411.44097222222</v>
      </c>
      <c r="B373" s="40" t="s">
        <v>0</v>
      </c>
      <c r="C373" s="42" t="s">
        <v>1</v>
      </c>
    </row>
    <row r="374" spans="1:3" ht="12">
      <c r="A374" s="44">
        <v>38411.52013888889</v>
      </c>
      <c r="B374" s="40" t="s">
        <v>0</v>
      </c>
      <c r="C374" s="40" t="s">
        <v>0</v>
      </c>
    </row>
    <row r="375" spans="1:5" ht="12">
      <c r="A375" s="44">
        <v>38411.72708333333</v>
      </c>
      <c r="B375" s="40" t="s">
        <v>0</v>
      </c>
      <c r="C375" s="42" t="s">
        <v>1</v>
      </c>
      <c r="D375" s="40" t="s">
        <v>0</v>
      </c>
      <c r="E375" s="40" t="s">
        <v>0</v>
      </c>
    </row>
    <row r="376" spans="1:6" ht="12">
      <c r="A376" s="44">
        <v>38411.73611111111</v>
      </c>
      <c r="F376" s="42" t="s">
        <v>1</v>
      </c>
    </row>
    <row r="377" spans="1:7" ht="12">
      <c r="A377" s="44">
        <v>38411.74236111111</v>
      </c>
      <c r="G377" s="40" t="s">
        <v>0</v>
      </c>
    </row>
    <row r="378" spans="1:7" ht="12">
      <c r="A378" s="44">
        <v>38412.427083333336</v>
      </c>
      <c r="G378" s="43">
        <v>1</v>
      </c>
    </row>
    <row r="379" spans="1:6" ht="12">
      <c r="A379" s="44">
        <v>38412.43472222222</v>
      </c>
      <c r="D379" s="40" t="s">
        <v>0</v>
      </c>
      <c r="E379" s="40" t="s">
        <v>0</v>
      </c>
      <c r="F379" s="42" t="s">
        <v>1</v>
      </c>
    </row>
    <row r="380" spans="1:3" ht="12">
      <c r="A380" s="44">
        <v>38412.44027777778</v>
      </c>
      <c r="B380" s="40" t="s">
        <v>0</v>
      </c>
      <c r="C380" s="40" t="s">
        <v>0</v>
      </c>
    </row>
    <row r="381" spans="1:6" ht="12">
      <c r="A381" s="44">
        <v>38412.52013888889</v>
      </c>
      <c r="B381" s="40" t="s">
        <v>0</v>
      </c>
      <c r="C381" s="40" t="s">
        <v>0</v>
      </c>
      <c r="D381" s="40" t="s">
        <v>0</v>
      </c>
      <c r="E381" s="40" t="s">
        <v>0</v>
      </c>
      <c r="F381" s="40" t="s">
        <v>0</v>
      </c>
    </row>
    <row r="382" spans="1:15" ht="12">
      <c r="A382" s="44">
        <v>38412.71388888889</v>
      </c>
      <c r="B382" s="42" t="s">
        <v>1</v>
      </c>
      <c r="C382" s="42" t="s">
        <v>1</v>
      </c>
      <c r="O382" s="29" t="s">
        <v>21</v>
      </c>
    </row>
    <row r="383" spans="1:3" ht="12">
      <c r="A383" s="44">
        <v>38412.95347222222</v>
      </c>
      <c r="B383" s="40" t="s">
        <v>0</v>
      </c>
      <c r="C383" s="40" t="s">
        <v>0</v>
      </c>
    </row>
    <row r="384" spans="1:7" ht="12">
      <c r="A384" s="44">
        <v>38413.427083333336</v>
      </c>
      <c r="G384" s="40" t="s">
        <v>0</v>
      </c>
    </row>
    <row r="385" spans="1:6" ht="12">
      <c r="A385" s="44">
        <v>38413.44027777778</v>
      </c>
      <c r="D385" s="40" t="s">
        <v>0</v>
      </c>
      <c r="E385" s="40" t="s">
        <v>0</v>
      </c>
      <c r="F385" s="42" t="s">
        <v>1</v>
      </c>
    </row>
    <row r="386" spans="1:3" ht="12">
      <c r="A386" s="44">
        <v>38413.44930555556</v>
      </c>
      <c r="B386" s="40" t="s">
        <v>0</v>
      </c>
      <c r="C386" s="42" t="s">
        <v>1</v>
      </c>
    </row>
    <row r="387" spans="1:6" ht="12">
      <c r="A387" s="44">
        <v>38413.56597222222</v>
      </c>
      <c r="B387" s="40" t="s">
        <v>0</v>
      </c>
      <c r="C387" s="40" t="s">
        <v>0</v>
      </c>
      <c r="D387" s="40" t="s">
        <v>0</v>
      </c>
      <c r="E387" s="40" t="s">
        <v>0</v>
      </c>
      <c r="F387" s="40" t="s">
        <v>0</v>
      </c>
    </row>
    <row r="388" spans="1:3" ht="12">
      <c r="A388" s="44">
        <v>38413.779861111114</v>
      </c>
      <c r="B388" s="40" t="s">
        <v>0</v>
      </c>
      <c r="C388" s="42" t="s">
        <v>1</v>
      </c>
    </row>
    <row r="389" spans="1:3" ht="12">
      <c r="A389" s="44">
        <v>38413.970138888886</v>
      </c>
      <c r="B389" s="40" t="s">
        <v>0</v>
      </c>
      <c r="C389" s="40" t="s">
        <v>0</v>
      </c>
    </row>
    <row r="390" spans="1:6" ht="12">
      <c r="A390" s="44">
        <v>38413.975694444445</v>
      </c>
      <c r="D390" s="40" t="s">
        <v>0</v>
      </c>
      <c r="E390" s="40" t="s">
        <v>0</v>
      </c>
      <c r="F390" s="40" t="s">
        <v>0</v>
      </c>
    </row>
    <row r="391" spans="1:6" ht="12">
      <c r="A391" s="44">
        <v>38414.33819444444</v>
      </c>
      <c r="E391" s="40" t="s">
        <v>0</v>
      </c>
      <c r="F391" s="42" t="s">
        <v>1</v>
      </c>
    </row>
    <row r="392" spans="1:7" ht="12">
      <c r="A392" s="44">
        <v>38414.427083333336</v>
      </c>
      <c r="G392" s="40" t="s">
        <v>0</v>
      </c>
    </row>
    <row r="393" spans="1:6" ht="12">
      <c r="A393" s="44">
        <v>38414.433333333334</v>
      </c>
      <c r="D393" s="40" t="s">
        <v>0</v>
      </c>
      <c r="E393" s="40" t="s">
        <v>0</v>
      </c>
      <c r="F393" s="42" t="s">
        <v>1</v>
      </c>
    </row>
    <row r="394" spans="1:3" ht="12">
      <c r="A394" s="44">
        <v>38414.44027777778</v>
      </c>
      <c r="B394" s="40" t="s">
        <v>0</v>
      </c>
      <c r="C394" s="40" t="s">
        <v>0</v>
      </c>
    </row>
    <row r="395" spans="1:6" ht="12">
      <c r="A395" s="44">
        <v>38414.52361111111</v>
      </c>
      <c r="B395" s="40" t="s">
        <v>0</v>
      </c>
      <c r="C395" s="40" t="s">
        <v>0</v>
      </c>
      <c r="D395" s="40" t="s">
        <v>0</v>
      </c>
      <c r="E395" s="40" t="s">
        <v>0</v>
      </c>
      <c r="F395" s="42" t="s">
        <v>1</v>
      </c>
    </row>
    <row r="396" spans="1:6" ht="12">
      <c r="A396" s="44">
        <v>38414.532638888886</v>
      </c>
      <c r="F396" s="40" t="s">
        <v>0</v>
      </c>
    </row>
    <row r="397" spans="1:6" ht="12">
      <c r="A397" s="44">
        <v>38414.67916666667</v>
      </c>
      <c r="D397" s="40" t="s">
        <v>0</v>
      </c>
      <c r="E397" s="43">
        <v>1</v>
      </c>
      <c r="F397" s="42" t="s">
        <v>1</v>
      </c>
    </row>
    <row r="398" spans="1:3" ht="12">
      <c r="A398" s="44">
        <v>38414.683333333334</v>
      </c>
      <c r="C398" s="42" t="s">
        <v>1</v>
      </c>
    </row>
    <row r="399" spans="1:2" ht="12">
      <c r="A399" s="44">
        <v>38414.72708333333</v>
      </c>
      <c r="B399" s="40" t="s">
        <v>0</v>
      </c>
    </row>
    <row r="400" spans="1:6" ht="12">
      <c r="A400" s="44">
        <v>38415.33819444444</v>
      </c>
      <c r="E400" s="40" t="s">
        <v>0</v>
      </c>
      <c r="F400" s="42" t="s">
        <v>1</v>
      </c>
    </row>
    <row r="401" spans="1:7" ht="12">
      <c r="A401" s="44">
        <v>38415.427083333336</v>
      </c>
      <c r="G401" s="40" t="s">
        <v>0</v>
      </c>
    </row>
    <row r="402" spans="1:6" ht="12">
      <c r="A402" s="44">
        <v>38415.433333333334</v>
      </c>
      <c r="D402" s="40" t="s">
        <v>0</v>
      </c>
      <c r="E402" s="40" t="s">
        <v>0</v>
      </c>
      <c r="F402" s="42" t="s">
        <v>1</v>
      </c>
    </row>
    <row r="403" spans="1:4" ht="12">
      <c r="A403" s="44">
        <v>38415.438888888886</v>
      </c>
      <c r="B403" s="40" t="s">
        <v>0</v>
      </c>
      <c r="C403" s="40" t="s">
        <v>0</v>
      </c>
      <c r="D403" s="40"/>
    </row>
    <row r="404" spans="1:8" ht="12">
      <c r="A404" s="44">
        <v>38415.50833333333</v>
      </c>
      <c r="B404" s="40" t="s">
        <v>0</v>
      </c>
      <c r="C404" s="40" t="s">
        <v>0</v>
      </c>
      <c r="D404" s="40" t="s">
        <v>0</v>
      </c>
      <c r="H404" s="42" t="s">
        <v>1</v>
      </c>
    </row>
    <row r="405" spans="1:6" ht="12">
      <c r="A405" s="44">
        <v>38415.524305555555</v>
      </c>
      <c r="E405" s="40" t="s">
        <v>0</v>
      </c>
      <c r="F405" s="40" t="s">
        <v>0</v>
      </c>
    </row>
    <row r="406" spans="1:6" ht="12">
      <c r="A406" s="44">
        <v>38415.54305555556</v>
      </c>
      <c r="E406" s="40" t="s">
        <v>0</v>
      </c>
      <c r="F406" s="42" t="s">
        <v>1</v>
      </c>
    </row>
    <row r="407" spans="1:3" ht="12">
      <c r="A407" s="44">
        <v>38415.76736111111</v>
      </c>
      <c r="B407" s="40" t="s">
        <v>0</v>
      </c>
      <c r="C407" s="42" t="s">
        <v>1</v>
      </c>
    </row>
    <row r="408" spans="1:7" ht="12">
      <c r="A408" s="44">
        <v>38416.71875</v>
      </c>
      <c r="G408" s="40" t="s">
        <v>0</v>
      </c>
    </row>
    <row r="409" spans="1:6" ht="12">
      <c r="A409" s="44">
        <v>38416.725</v>
      </c>
      <c r="D409" s="40" t="s">
        <v>0</v>
      </c>
      <c r="E409" s="40" t="s">
        <v>0</v>
      </c>
      <c r="F409" s="40" t="s">
        <v>0</v>
      </c>
    </row>
    <row r="410" spans="1:3" ht="12">
      <c r="A410" s="44">
        <v>38416.73125</v>
      </c>
      <c r="B410" s="40" t="s">
        <v>0</v>
      </c>
      <c r="C410" s="40" t="s">
        <v>0</v>
      </c>
    </row>
    <row r="411" spans="1:3" ht="12">
      <c r="A411" s="44">
        <v>38416.76736111111</v>
      </c>
      <c r="B411" s="40" t="s">
        <v>0</v>
      </c>
      <c r="C411" s="40" t="s">
        <v>0</v>
      </c>
    </row>
    <row r="412" spans="1:6" ht="12">
      <c r="A412" s="44">
        <v>38417.631944444445</v>
      </c>
      <c r="D412" s="40" t="s">
        <v>0</v>
      </c>
      <c r="E412" s="40" t="s">
        <v>0</v>
      </c>
      <c r="F412" s="40" t="s">
        <v>0</v>
      </c>
    </row>
    <row r="413" spans="1:3" ht="12">
      <c r="A413" s="44">
        <v>38417.64236111111</v>
      </c>
      <c r="B413" s="40" t="s">
        <v>0</v>
      </c>
      <c r="C413" s="40" t="s">
        <v>0</v>
      </c>
    </row>
    <row r="414" spans="1:6" ht="12">
      <c r="A414" s="44">
        <v>38418.43125</v>
      </c>
      <c r="D414" s="40" t="s">
        <v>0</v>
      </c>
      <c r="E414" s="40" t="s">
        <v>0</v>
      </c>
      <c r="F414" s="40" t="s">
        <v>0</v>
      </c>
    </row>
    <row r="415" spans="1:3" ht="12">
      <c r="A415" s="44">
        <v>38418.45208333333</v>
      </c>
      <c r="B415" s="40" t="s">
        <v>0</v>
      </c>
      <c r="C415" s="40" t="s">
        <v>0</v>
      </c>
    </row>
    <row r="416" spans="1:3" ht="12">
      <c r="A416" s="44">
        <v>38418.53125</v>
      </c>
      <c r="B416" s="40" t="s">
        <v>0</v>
      </c>
      <c r="C416" s="40" t="s">
        <v>0</v>
      </c>
    </row>
    <row r="417" spans="1:4" ht="12">
      <c r="A417" s="44">
        <v>38418.674305555556</v>
      </c>
      <c r="B417" s="40" t="s">
        <v>0</v>
      </c>
      <c r="C417" s="40" t="s">
        <v>0</v>
      </c>
      <c r="D417" s="40" t="s">
        <v>0</v>
      </c>
    </row>
    <row r="418" spans="1:8" ht="12">
      <c r="A418" s="44">
        <v>38418.68194444444</v>
      </c>
      <c r="H418" s="42" t="s">
        <v>1</v>
      </c>
    </row>
    <row r="419" spans="1:6" ht="12">
      <c r="A419" s="44">
        <v>38418.69027777778</v>
      </c>
      <c r="E419" s="40" t="s">
        <v>0</v>
      </c>
      <c r="F419" s="40" t="s">
        <v>0</v>
      </c>
    </row>
    <row r="420" spans="1:7" ht="12">
      <c r="A420" s="44">
        <v>38418.697916666664</v>
      </c>
      <c r="G420" s="40" t="s">
        <v>0</v>
      </c>
    </row>
    <row r="421" spans="1:6" ht="12">
      <c r="A421" s="44">
        <v>38419.33819444444</v>
      </c>
      <c r="E421" s="40" t="s">
        <v>0</v>
      </c>
      <c r="F421" s="42" t="s">
        <v>1</v>
      </c>
    </row>
    <row r="422" spans="1:7" ht="12">
      <c r="A422" s="44">
        <v>38419.427083333336</v>
      </c>
      <c r="G422" s="40" t="s">
        <v>0</v>
      </c>
    </row>
    <row r="423" spans="1:6" ht="12">
      <c r="A423" s="44">
        <v>38419.433333333334</v>
      </c>
      <c r="D423" s="40" t="s">
        <v>0</v>
      </c>
      <c r="E423" s="40" t="s">
        <v>0</v>
      </c>
      <c r="F423" s="42" t="s">
        <v>1</v>
      </c>
    </row>
    <row r="424" spans="1:3" ht="12">
      <c r="A424" s="44">
        <v>38419.43958333333</v>
      </c>
      <c r="B424" s="40" t="s">
        <v>0</v>
      </c>
      <c r="C424" s="40" t="s">
        <v>0</v>
      </c>
    </row>
    <row r="425" spans="1:3" ht="12">
      <c r="A425" s="44">
        <v>38419.53333333333</v>
      </c>
      <c r="B425" s="40" t="s">
        <v>0</v>
      </c>
      <c r="C425" s="40" t="s">
        <v>0</v>
      </c>
    </row>
    <row r="426" spans="1:8" ht="12">
      <c r="A426" s="44">
        <v>38420.509722222225</v>
      </c>
      <c r="B426" s="40" t="s">
        <v>0</v>
      </c>
      <c r="C426" s="40" t="s">
        <v>0</v>
      </c>
      <c r="D426" s="40" t="s">
        <v>0</v>
      </c>
      <c r="H426" s="42" t="s">
        <v>1</v>
      </c>
    </row>
    <row r="427" spans="1:3" ht="12">
      <c r="A427" s="44">
        <v>38420.635416666664</v>
      </c>
      <c r="B427" s="40" t="s">
        <v>0</v>
      </c>
      <c r="C427" s="40" t="s">
        <v>0</v>
      </c>
    </row>
    <row r="428" spans="1:3" ht="12">
      <c r="A428" s="44">
        <v>38420.663194444445</v>
      </c>
      <c r="B428" s="40" t="s">
        <v>0</v>
      </c>
      <c r="C428" s="42" t="s">
        <v>1</v>
      </c>
    </row>
    <row r="429" spans="1:8" ht="12">
      <c r="A429" s="44">
        <v>38420.67152777778</v>
      </c>
      <c r="D429" s="40" t="s">
        <v>0</v>
      </c>
      <c r="H429" s="42" t="s">
        <v>1</v>
      </c>
    </row>
    <row r="430" spans="1:6" ht="12">
      <c r="A430" s="44">
        <v>38421.447916666664</v>
      </c>
      <c r="D430" s="40" t="s">
        <v>0</v>
      </c>
      <c r="E430" s="40" t="s">
        <v>0</v>
      </c>
      <c r="F430" s="42" t="s">
        <v>1</v>
      </c>
    </row>
    <row r="431" spans="1:3" ht="12">
      <c r="A431" s="44">
        <v>38421.45486111111</v>
      </c>
      <c r="B431" s="40" t="s">
        <v>0</v>
      </c>
      <c r="C431" s="40" t="s">
        <v>0</v>
      </c>
    </row>
    <row r="432" spans="1:3" ht="12">
      <c r="A432" s="44">
        <v>38421.56527777778</v>
      </c>
      <c r="B432" s="40" t="s">
        <v>0</v>
      </c>
      <c r="C432" s="40" t="s">
        <v>0</v>
      </c>
    </row>
    <row r="433" spans="1:3" ht="12">
      <c r="A433" s="44">
        <v>38422.03611111111</v>
      </c>
      <c r="B433" s="40" t="s">
        <v>0</v>
      </c>
      <c r="C433" s="40" t="s">
        <v>0</v>
      </c>
    </row>
    <row r="434" spans="1:6" ht="12">
      <c r="A434" s="44">
        <v>38422.041666666664</v>
      </c>
      <c r="D434" s="40" t="s">
        <v>0</v>
      </c>
      <c r="E434" s="40" t="s">
        <v>0</v>
      </c>
      <c r="F434" s="40" t="s">
        <v>0</v>
      </c>
    </row>
    <row r="435" spans="1:7" ht="12">
      <c r="A435" s="44">
        <v>38422.427083333336</v>
      </c>
      <c r="G435" s="40" t="s">
        <v>0</v>
      </c>
    </row>
    <row r="436" spans="1:6" ht="12">
      <c r="A436" s="44">
        <v>38422.43472222222</v>
      </c>
      <c r="D436" s="40" t="s">
        <v>0</v>
      </c>
      <c r="E436" s="40" t="s">
        <v>0</v>
      </c>
      <c r="F436" s="42" t="s">
        <v>1</v>
      </c>
    </row>
    <row r="437" spans="1:3" ht="12">
      <c r="A437" s="44">
        <v>38422.541666666664</v>
      </c>
      <c r="B437" s="40" t="s">
        <v>0</v>
      </c>
      <c r="C437" s="40" t="s">
        <v>0</v>
      </c>
    </row>
    <row r="438" spans="1:3" ht="12">
      <c r="A438" s="44">
        <v>38422.66180555556</v>
      </c>
      <c r="B438" s="43">
        <v>1</v>
      </c>
      <c r="C438" s="42" t="s">
        <v>1</v>
      </c>
    </row>
    <row r="439" spans="1:7" ht="12">
      <c r="A439" s="44">
        <v>38423.65555555555</v>
      </c>
      <c r="G439" s="40" t="s">
        <v>0</v>
      </c>
    </row>
    <row r="440" spans="1:6" ht="12">
      <c r="A440" s="44">
        <v>38423.66180555556</v>
      </c>
      <c r="D440" s="40" t="s">
        <v>0</v>
      </c>
      <c r="E440" s="40" t="s">
        <v>0</v>
      </c>
      <c r="F440" s="40" t="s">
        <v>0</v>
      </c>
    </row>
    <row r="441" spans="1:3" ht="12">
      <c r="A441" s="44">
        <v>38424.00208333333</v>
      </c>
      <c r="B441" s="40" t="s">
        <v>0</v>
      </c>
      <c r="C441" s="40" t="s">
        <v>0</v>
      </c>
    </row>
    <row r="442" spans="1:7" ht="12">
      <c r="A442" s="44">
        <v>38425.42638888889</v>
      </c>
      <c r="G442" s="40" t="s">
        <v>0</v>
      </c>
    </row>
    <row r="443" spans="1:6" ht="12">
      <c r="A443" s="44">
        <v>38425.433333333334</v>
      </c>
      <c r="D443" s="40" t="s">
        <v>0</v>
      </c>
      <c r="E443" s="40" t="s">
        <v>0</v>
      </c>
      <c r="F443" s="42" t="s">
        <v>1</v>
      </c>
    </row>
    <row r="444" spans="1:3" ht="12">
      <c r="A444" s="44">
        <v>38425.43958333333</v>
      </c>
      <c r="B444" s="40" t="s">
        <v>0</v>
      </c>
      <c r="C444" s="40" t="s">
        <v>0</v>
      </c>
    </row>
    <row r="445" spans="1:6" ht="12">
      <c r="A445" s="44">
        <v>38425.53402777778</v>
      </c>
      <c r="B445" s="40" t="s">
        <v>0</v>
      </c>
      <c r="C445" s="40" t="s">
        <v>0</v>
      </c>
      <c r="D445" s="40" t="s">
        <v>0</v>
      </c>
      <c r="E445" s="40" t="s">
        <v>0</v>
      </c>
      <c r="F445" s="40" t="s">
        <v>0</v>
      </c>
    </row>
    <row r="446" spans="1:3" ht="12">
      <c r="A446" s="44">
        <v>38425.688888888886</v>
      </c>
      <c r="B446" s="40" t="s">
        <v>0</v>
      </c>
      <c r="C446" s="40" t="s">
        <v>0</v>
      </c>
    </row>
    <row r="447" spans="1:6" ht="12">
      <c r="A447" s="44">
        <v>38425.69513888889</v>
      </c>
      <c r="D447" s="40" t="s">
        <v>0</v>
      </c>
      <c r="E447" s="40" t="s">
        <v>0</v>
      </c>
      <c r="F447" s="42" t="s">
        <v>1</v>
      </c>
    </row>
    <row r="448" spans="1:7" ht="12">
      <c r="A448" s="44">
        <v>38425.70486111111</v>
      </c>
      <c r="G448" s="40" t="s">
        <v>0</v>
      </c>
    </row>
    <row r="449" spans="1:7" ht="12">
      <c r="A449" s="44">
        <v>38426.427083333336</v>
      </c>
      <c r="G449" s="40" t="s">
        <v>0</v>
      </c>
    </row>
    <row r="450" spans="1:6" ht="12">
      <c r="A450" s="44">
        <v>38426.43402777778</v>
      </c>
      <c r="D450" s="40" t="s">
        <v>0</v>
      </c>
      <c r="E450" s="40" t="s">
        <v>0</v>
      </c>
      <c r="F450" s="40" t="s">
        <v>0</v>
      </c>
    </row>
    <row r="451" spans="1:3" ht="12">
      <c r="A451" s="44">
        <v>38426.43958333333</v>
      </c>
      <c r="B451" s="40" t="s">
        <v>0</v>
      </c>
      <c r="C451" s="40" t="s">
        <v>0</v>
      </c>
    </row>
    <row r="452" spans="1:6" ht="12">
      <c r="A452" s="44">
        <v>38426.57708333333</v>
      </c>
      <c r="B452" s="40" t="s">
        <v>0</v>
      </c>
      <c r="C452" s="40" t="s">
        <v>0</v>
      </c>
      <c r="D452" s="40" t="s">
        <v>0</v>
      </c>
      <c r="E452" s="40" t="s">
        <v>0</v>
      </c>
      <c r="F452" s="40" t="s">
        <v>0</v>
      </c>
    </row>
    <row r="453" spans="1:3" ht="12">
      <c r="A453" s="44">
        <v>38426.64027777778</v>
      </c>
      <c r="B453" s="40" t="s">
        <v>0</v>
      </c>
      <c r="C453" s="40" t="s">
        <v>0</v>
      </c>
    </row>
    <row r="454" spans="1:4" ht="12">
      <c r="A454" s="44">
        <v>38427.270833333336</v>
      </c>
      <c r="C454" s="40" t="s">
        <v>0</v>
      </c>
      <c r="D454" s="40" t="s">
        <v>0</v>
      </c>
    </row>
    <row r="455" spans="1:3" ht="12">
      <c r="A455" s="44">
        <v>38427.30763888889</v>
      </c>
      <c r="B455" s="40" t="s">
        <v>0</v>
      </c>
      <c r="C455" s="42" t="s">
        <v>1</v>
      </c>
    </row>
    <row r="456" spans="1:3" ht="12">
      <c r="A456" s="44">
        <v>38427.47152777778</v>
      </c>
      <c r="B456" s="40" t="s">
        <v>0</v>
      </c>
      <c r="C456" s="40" t="s">
        <v>0</v>
      </c>
    </row>
    <row r="457" spans="1:6" ht="12">
      <c r="A457" s="44">
        <v>38427.46527777778</v>
      </c>
      <c r="D457" s="40" t="s">
        <v>0</v>
      </c>
      <c r="E457" s="40" t="s">
        <v>0</v>
      </c>
      <c r="F457" s="42" t="s">
        <v>1</v>
      </c>
    </row>
    <row r="458" spans="1:3" ht="12">
      <c r="A458" s="44">
        <v>38427.47152777778</v>
      </c>
      <c r="B458" s="40" t="s">
        <v>0</v>
      </c>
      <c r="C458" s="40" t="s">
        <v>0</v>
      </c>
    </row>
    <row r="459" spans="1:3" ht="12">
      <c r="A459" s="44">
        <v>38427.59930555556</v>
      </c>
      <c r="B459" s="40" t="s">
        <v>0</v>
      </c>
      <c r="C459" s="40" t="s">
        <v>0</v>
      </c>
    </row>
    <row r="460" spans="1:3" ht="12">
      <c r="A460" s="44">
        <v>38427.75486111111</v>
      </c>
      <c r="B460" s="40" t="s">
        <v>0</v>
      </c>
      <c r="C460" s="42" t="s">
        <v>1</v>
      </c>
    </row>
    <row r="461" spans="1:3" ht="12">
      <c r="A461" s="44">
        <v>38427.958333333336</v>
      </c>
      <c r="B461" s="40" t="s">
        <v>0</v>
      </c>
      <c r="C461" s="40" t="s">
        <v>0</v>
      </c>
    </row>
    <row r="462" spans="1:6" ht="12">
      <c r="A462" s="44">
        <v>38427.964583333334</v>
      </c>
      <c r="D462" s="40" t="s">
        <v>0</v>
      </c>
      <c r="E462" s="40" t="s">
        <v>0</v>
      </c>
      <c r="F462" s="40" t="s">
        <v>0</v>
      </c>
    </row>
    <row r="463" spans="1:7" ht="12">
      <c r="A463" s="44">
        <v>38428.43472222222</v>
      </c>
      <c r="G463" s="40" t="s">
        <v>0</v>
      </c>
    </row>
    <row r="464" spans="1:6" ht="12">
      <c r="A464" s="44">
        <v>38428.441666666666</v>
      </c>
      <c r="D464" s="40" t="s">
        <v>0</v>
      </c>
      <c r="E464" s="40" t="s">
        <v>0</v>
      </c>
      <c r="F464" s="40" t="s">
        <v>0</v>
      </c>
    </row>
    <row r="465" spans="1:3" ht="12">
      <c r="A465" s="44">
        <v>38428.44861111111</v>
      </c>
      <c r="B465" s="40" t="s">
        <v>0</v>
      </c>
      <c r="C465" s="40" t="s">
        <v>0</v>
      </c>
    </row>
    <row r="466" spans="1:15" ht="12">
      <c r="A466" s="44">
        <v>38428.57777777778</v>
      </c>
      <c r="B466" s="40" t="s">
        <v>0</v>
      </c>
      <c r="C466" s="40" t="s">
        <v>0</v>
      </c>
      <c r="D466" s="42" t="s">
        <v>1</v>
      </c>
      <c r="E466" s="40" t="s">
        <v>0</v>
      </c>
      <c r="F466" s="40" t="s">
        <v>0</v>
      </c>
      <c r="O466" s="29" t="s">
        <v>24</v>
      </c>
    </row>
    <row r="467" spans="1:6" ht="12">
      <c r="A467" s="44">
        <v>38428.66180555556</v>
      </c>
      <c r="B467" s="40" t="s">
        <v>0</v>
      </c>
      <c r="C467" s="42" t="s">
        <v>1</v>
      </c>
      <c r="D467" s="42" t="s">
        <v>1</v>
      </c>
      <c r="E467" s="42" t="s">
        <v>1</v>
      </c>
      <c r="F467" s="42" t="s">
        <v>1</v>
      </c>
    </row>
    <row r="468" spans="1:3" ht="12">
      <c r="A468" s="44">
        <v>38428.9875</v>
      </c>
      <c r="B468" s="40" t="s">
        <v>0</v>
      </c>
      <c r="C468" s="40" t="s">
        <v>0</v>
      </c>
    </row>
    <row r="469" spans="1:6" ht="12">
      <c r="A469" s="44">
        <v>38428.993055555555</v>
      </c>
      <c r="D469" s="40" t="s">
        <v>0</v>
      </c>
      <c r="E469" s="40" t="s">
        <v>0</v>
      </c>
      <c r="F469" s="40" t="s">
        <v>0</v>
      </c>
    </row>
    <row r="470" spans="1:7" ht="12">
      <c r="A470" s="44">
        <v>38429.427777777775</v>
      </c>
      <c r="G470" s="40" t="s">
        <v>0</v>
      </c>
    </row>
    <row r="471" spans="1:6" ht="12">
      <c r="A471" s="44">
        <v>38429.43541666667</v>
      </c>
      <c r="D471" s="40" t="s">
        <v>0</v>
      </c>
      <c r="E471" s="40" t="s">
        <v>0</v>
      </c>
      <c r="F471" s="42" t="s">
        <v>1</v>
      </c>
    </row>
    <row r="472" spans="1:3" ht="12">
      <c r="A472" s="44">
        <v>38429.44027777778</v>
      </c>
      <c r="B472" s="40" t="s">
        <v>0</v>
      </c>
      <c r="C472" s="40" t="s">
        <v>0</v>
      </c>
    </row>
    <row r="473" spans="1:6" ht="12">
      <c r="A473" s="44">
        <v>38429.729166666664</v>
      </c>
      <c r="E473" s="42" t="s">
        <v>1</v>
      </c>
      <c r="F473" s="42" t="s">
        <v>1</v>
      </c>
    </row>
    <row r="474" spans="1:3" ht="12">
      <c r="A474" s="44">
        <v>38429.834027777775</v>
      </c>
      <c r="B474" s="40" t="s">
        <v>0</v>
      </c>
      <c r="C474" s="42" t="s">
        <v>1</v>
      </c>
    </row>
    <row r="475" spans="1:15" ht="12">
      <c r="A475" s="44">
        <v>38429.84305555555</v>
      </c>
      <c r="D475" s="40" t="s">
        <v>0</v>
      </c>
      <c r="E475" s="32">
        <v>0</v>
      </c>
      <c r="F475" s="40" t="s">
        <v>0</v>
      </c>
      <c r="O475" s="29" t="s">
        <v>25</v>
      </c>
    </row>
    <row r="476" spans="1:4" ht="12">
      <c r="A476" s="44">
        <v>38431.552777777775</v>
      </c>
      <c r="D476" s="40" t="s">
        <v>0</v>
      </c>
    </row>
    <row r="477" spans="1:6" ht="12">
      <c r="A477" s="44">
        <v>38431.63888888889</v>
      </c>
      <c r="D477" s="40" t="s">
        <v>0</v>
      </c>
      <c r="E477" s="32">
        <v>0</v>
      </c>
      <c r="F477" s="40" t="s">
        <v>0</v>
      </c>
    </row>
    <row r="478" spans="1:3" ht="12">
      <c r="A478" s="44">
        <v>38431.645833333336</v>
      </c>
      <c r="B478" s="40" t="s">
        <v>0</v>
      </c>
      <c r="C478" s="40" t="s">
        <v>0</v>
      </c>
    </row>
    <row r="479" spans="1:7" ht="12">
      <c r="A479" s="44">
        <v>38431.665972222225</v>
      </c>
      <c r="G479" s="40" t="s">
        <v>0</v>
      </c>
    </row>
    <row r="480" spans="1:7" ht="12">
      <c r="A480" s="44">
        <v>38432.34375</v>
      </c>
      <c r="G480" s="40" t="s">
        <v>0</v>
      </c>
    </row>
    <row r="481" spans="1:6" ht="12">
      <c r="A481" s="44">
        <v>38432.35</v>
      </c>
      <c r="D481" s="40" t="s">
        <v>0</v>
      </c>
      <c r="E481" s="32">
        <v>0</v>
      </c>
      <c r="F481" s="40" t="s">
        <v>0</v>
      </c>
    </row>
    <row r="482" spans="1:3" ht="12">
      <c r="A482" s="44">
        <v>38432.57361111111</v>
      </c>
      <c r="B482" s="40" t="s">
        <v>0</v>
      </c>
      <c r="C482" s="40" t="s">
        <v>0</v>
      </c>
    </row>
    <row r="483" spans="1:3" ht="12">
      <c r="A483" s="44">
        <v>38432.80347222222</v>
      </c>
      <c r="B483" s="40" t="s">
        <v>0</v>
      </c>
      <c r="C483" s="42" t="s">
        <v>1</v>
      </c>
    </row>
    <row r="484" spans="1:6" ht="12">
      <c r="A484" s="44">
        <v>38432.92083333333</v>
      </c>
      <c r="D484" s="40" t="s">
        <v>0</v>
      </c>
      <c r="E484" s="40" t="s">
        <v>0</v>
      </c>
      <c r="F484" s="40" t="s">
        <v>0</v>
      </c>
    </row>
    <row r="485" spans="1:7" ht="12">
      <c r="A485" s="44">
        <v>38432.927083333336</v>
      </c>
      <c r="G485" s="40" t="s">
        <v>0</v>
      </c>
    </row>
    <row r="486" spans="1:7" ht="12">
      <c r="A486" s="44">
        <v>38433.26875</v>
      </c>
      <c r="D486" s="40" t="s">
        <v>0</v>
      </c>
      <c r="G486" s="40"/>
    </row>
    <row r="487" spans="1:6" ht="12">
      <c r="A487" s="44">
        <v>38433.333333333336</v>
      </c>
      <c r="D487" s="40" t="s">
        <v>0</v>
      </c>
      <c r="E487" s="40" t="s">
        <v>0</v>
      </c>
      <c r="F487" s="42" t="s">
        <v>1</v>
      </c>
    </row>
    <row r="488" spans="1:7" ht="12">
      <c r="A488" s="44">
        <v>38433.37430555555</v>
      </c>
      <c r="G488" s="40" t="s">
        <v>0</v>
      </c>
    </row>
    <row r="489" spans="1:6" ht="12">
      <c r="A489" s="44">
        <v>38433.385416666664</v>
      </c>
      <c r="D489" s="40" t="s">
        <v>0</v>
      </c>
      <c r="E489" s="40" t="s">
        <v>0</v>
      </c>
      <c r="F489" s="42" t="s">
        <v>1</v>
      </c>
    </row>
    <row r="490" spans="1:6" ht="12">
      <c r="A490" s="44">
        <v>38433.43194444444</v>
      </c>
      <c r="D490" s="40" t="s">
        <v>0</v>
      </c>
      <c r="E490" s="40" t="s">
        <v>0</v>
      </c>
      <c r="F490" s="43">
        <v>1</v>
      </c>
    </row>
    <row r="491" spans="1:3" ht="12">
      <c r="A491" s="44">
        <v>38433.475</v>
      </c>
      <c r="B491" s="40" t="s">
        <v>0</v>
      </c>
      <c r="C491" s="40" t="s">
        <v>0</v>
      </c>
    </row>
    <row r="492" spans="1:7" ht="12">
      <c r="A492" s="44">
        <v>38433.49652777778</v>
      </c>
      <c r="B492" s="40" t="s">
        <v>0</v>
      </c>
      <c r="C492" s="42" t="s">
        <v>1</v>
      </c>
      <c r="G492" s="40"/>
    </row>
    <row r="493" spans="1:7" ht="12">
      <c r="A493" s="44">
        <v>38433.53888888889</v>
      </c>
      <c r="G493" s="40" t="s">
        <v>0</v>
      </c>
    </row>
    <row r="494" spans="1:6" ht="12">
      <c r="A494" s="44">
        <v>38433.54722222222</v>
      </c>
      <c r="D494" s="40" t="s">
        <v>0</v>
      </c>
      <c r="E494" s="40" t="s">
        <v>0</v>
      </c>
      <c r="F494" s="40" t="s">
        <v>0</v>
      </c>
    </row>
    <row r="495" spans="1:3" ht="12">
      <c r="A495" s="44">
        <v>38433.555555555555</v>
      </c>
      <c r="B495" s="40" t="s">
        <v>0</v>
      </c>
      <c r="C495" s="40" t="s">
        <v>0</v>
      </c>
    </row>
    <row r="496" spans="1:3" ht="12">
      <c r="A496" s="44">
        <v>38433.62708333333</v>
      </c>
      <c r="B496" s="40" t="s">
        <v>0</v>
      </c>
      <c r="C496" s="40" t="s">
        <v>0</v>
      </c>
    </row>
    <row r="497" spans="1:3" ht="12">
      <c r="A497" s="44">
        <v>38433.697916666664</v>
      </c>
      <c r="B497" s="40" t="s">
        <v>0</v>
      </c>
      <c r="C497" s="40" t="s">
        <v>0</v>
      </c>
    </row>
    <row r="498" spans="1:7" ht="12">
      <c r="A498" s="44">
        <v>38434.45486111111</v>
      </c>
      <c r="G498" s="40" t="s">
        <v>0</v>
      </c>
    </row>
    <row r="499" spans="1:6" ht="12">
      <c r="A499" s="44">
        <v>38434.4625</v>
      </c>
      <c r="D499" s="40" t="s">
        <v>0</v>
      </c>
      <c r="E499" s="40" t="s">
        <v>0</v>
      </c>
      <c r="F499" s="42" t="s">
        <v>1</v>
      </c>
    </row>
    <row r="500" spans="1:3" ht="12">
      <c r="A500" s="44">
        <v>38434.47222222222</v>
      </c>
      <c r="B500" s="40" t="s">
        <v>0</v>
      </c>
      <c r="C500" s="40" t="s">
        <v>0</v>
      </c>
    </row>
    <row r="501" spans="1:3" ht="12">
      <c r="A501" s="44">
        <v>38434.51666666667</v>
      </c>
      <c r="B501" s="40" t="s">
        <v>0</v>
      </c>
      <c r="C501" s="40" t="s">
        <v>0</v>
      </c>
    </row>
    <row r="502" spans="1:3" ht="12">
      <c r="A502" s="44">
        <v>38434.6375</v>
      </c>
      <c r="B502" s="40" t="s">
        <v>0</v>
      </c>
      <c r="C502" s="40" t="s">
        <v>0</v>
      </c>
    </row>
    <row r="503" spans="1:6" ht="12">
      <c r="A503" s="44">
        <v>38434.64444444444</v>
      </c>
      <c r="D503" s="40" t="s">
        <v>0</v>
      </c>
      <c r="E503" s="40" t="s">
        <v>0</v>
      </c>
      <c r="F503" s="40" t="s">
        <v>0</v>
      </c>
    </row>
    <row r="504" spans="1:7" ht="12">
      <c r="A504" s="44">
        <v>38435.427777777775</v>
      </c>
      <c r="G504" s="40" t="s">
        <v>0</v>
      </c>
    </row>
    <row r="505" spans="1:6" ht="12">
      <c r="A505" s="44">
        <v>38435.4375</v>
      </c>
      <c r="D505" s="40" t="s">
        <v>0</v>
      </c>
      <c r="E505" s="40" t="s">
        <v>0</v>
      </c>
      <c r="F505" s="42" t="s">
        <v>1</v>
      </c>
    </row>
    <row r="506" spans="1:3" ht="12">
      <c r="A506" s="44">
        <v>38435.45138888889</v>
      </c>
      <c r="B506" s="40" t="s">
        <v>0</v>
      </c>
      <c r="C506" s="42" t="s">
        <v>1</v>
      </c>
    </row>
    <row r="507" spans="1:6" ht="12">
      <c r="A507" s="44">
        <v>38435.595138888886</v>
      </c>
      <c r="B507" s="40" t="s">
        <v>0</v>
      </c>
      <c r="C507" s="42" t="s">
        <v>1</v>
      </c>
      <c r="D507" s="40" t="s">
        <v>0</v>
      </c>
      <c r="E507" s="40" t="s">
        <v>0</v>
      </c>
      <c r="F507" s="42" t="s">
        <v>1</v>
      </c>
    </row>
    <row r="508" spans="1:4" ht="12">
      <c r="A508" s="44">
        <v>38435.75277777778</v>
      </c>
      <c r="B508" s="40" t="s">
        <v>0</v>
      </c>
      <c r="C508" s="42" t="s">
        <v>1</v>
      </c>
      <c r="D508" s="40" t="s">
        <v>0</v>
      </c>
    </row>
    <row r="509" spans="1:6" ht="12">
      <c r="A509" s="44">
        <v>38435.779861111114</v>
      </c>
      <c r="E509" s="42" t="s">
        <v>1</v>
      </c>
      <c r="F509" s="42" t="s">
        <v>1</v>
      </c>
    </row>
    <row r="510" spans="1:7" ht="12">
      <c r="A510" s="44">
        <v>38435.78888888889</v>
      </c>
      <c r="G510" s="40" t="s">
        <v>0</v>
      </c>
    </row>
    <row r="511" spans="1:7" ht="12">
      <c r="A511" s="44">
        <v>38436.427777777775</v>
      </c>
      <c r="G511" s="40" t="s">
        <v>0</v>
      </c>
    </row>
    <row r="512" spans="1:6" ht="12">
      <c r="A512" s="44">
        <v>38436.43472222222</v>
      </c>
      <c r="D512" s="40" t="s">
        <v>0</v>
      </c>
      <c r="E512" s="40" t="s">
        <v>0</v>
      </c>
      <c r="F512" s="42" t="s">
        <v>1</v>
      </c>
    </row>
    <row r="513" spans="1:3" ht="12">
      <c r="A513" s="44">
        <v>38436.441666666666</v>
      </c>
      <c r="B513" s="40" t="s">
        <v>0</v>
      </c>
      <c r="C513" s="42" t="s">
        <v>1</v>
      </c>
    </row>
    <row r="514" spans="1:3" ht="12">
      <c r="A514" s="44">
        <v>38436.55763888889</v>
      </c>
      <c r="B514" s="40" t="s">
        <v>0</v>
      </c>
      <c r="C514" s="42" t="s">
        <v>1</v>
      </c>
    </row>
    <row r="515" spans="1:6" ht="12">
      <c r="A515" s="44">
        <v>38436.72152777778</v>
      </c>
      <c r="B515" s="40" t="s">
        <v>0</v>
      </c>
      <c r="C515" s="42" t="s">
        <v>1</v>
      </c>
      <c r="D515" s="40" t="s">
        <v>0</v>
      </c>
      <c r="E515" s="42" t="s">
        <v>1</v>
      </c>
      <c r="F515" s="42" t="s">
        <v>1</v>
      </c>
    </row>
    <row r="516" spans="1:7" ht="12">
      <c r="A516" s="44">
        <v>38436.76944444444</v>
      </c>
      <c r="G516" s="40" t="s">
        <v>0</v>
      </c>
    </row>
    <row r="517" spans="1:7" ht="12">
      <c r="A517" s="44">
        <v>38437.486805555556</v>
      </c>
      <c r="G517" s="40" t="s">
        <v>0</v>
      </c>
    </row>
    <row r="518" spans="1:6" ht="12">
      <c r="A518" s="44">
        <v>38437.49166666667</v>
      </c>
      <c r="F518" s="40" t="s">
        <v>0</v>
      </c>
    </row>
    <row r="519" spans="1:3" ht="12">
      <c r="A519" s="44">
        <v>38437.88888888889</v>
      </c>
      <c r="B519" s="40" t="s">
        <v>0</v>
      </c>
      <c r="C519" s="40" t="s">
        <v>0</v>
      </c>
    </row>
    <row r="520" spans="1:4" ht="12">
      <c r="A520" s="44">
        <v>38438.061111111114</v>
      </c>
      <c r="D520" s="40" t="s">
        <v>0</v>
      </c>
    </row>
    <row r="521" spans="1:3" ht="12">
      <c r="A521" s="44">
        <v>38438.938888888886</v>
      </c>
      <c r="B521" s="40" t="s">
        <v>0</v>
      </c>
      <c r="C521" s="40" t="s">
        <v>0</v>
      </c>
    </row>
    <row r="522" spans="1:6" ht="12">
      <c r="A522" s="44">
        <v>38438.94861111111</v>
      </c>
      <c r="D522" s="40" t="s">
        <v>0</v>
      </c>
      <c r="E522" s="40" t="s">
        <v>0</v>
      </c>
      <c r="F522" s="40" t="s">
        <v>0</v>
      </c>
    </row>
    <row r="523" spans="1:7" ht="12">
      <c r="A523" s="44">
        <v>38438.95416666667</v>
      </c>
      <c r="G523" s="40" t="s">
        <v>0</v>
      </c>
    </row>
    <row r="524" spans="1:7" ht="12">
      <c r="A524" s="44">
        <v>38440.60902777778</v>
      </c>
      <c r="G524" s="40" t="s">
        <v>0</v>
      </c>
    </row>
    <row r="525" spans="1:6" ht="12">
      <c r="A525" s="44">
        <v>38440.61666666667</v>
      </c>
      <c r="D525" s="40" t="s">
        <v>0</v>
      </c>
      <c r="E525" s="42" t="s">
        <v>1</v>
      </c>
      <c r="F525" s="42" t="s">
        <v>1</v>
      </c>
    </row>
    <row r="526" spans="1:3" ht="12">
      <c r="A526" s="44">
        <v>38440.62430555555</v>
      </c>
      <c r="B526" s="40" t="s">
        <v>0</v>
      </c>
      <c r="C526" s="42" t="s">
        <v>1</v>
      </c>
    </row>
    <row r="527" spans="1:6" ht="12">
      <c r="A527" s="44">
        <v>38440.811111111114</v>
      </c>
      <c r="D527" s="40" t="s">
        <v>0</v>
      </c>
      <c r="E527" s="42" t="s">
        <v>1</v>
      </c>
      <c r="F527" s="40" t="s">
        <v>0</v>
      </c>
    </row>
    <row r="528" spans="1:3" ht="12">
      <c r="A528" s="44">
        <v>38440.81527777778</v>
      </c>
      <c r="B528" s="40" t="s">
        <v>0</v>
      </c>
      <c r="C528" s="42" t="s">
        <v>1</v>
      </c>
    </row>
    <row r="529" spans="1:7" ht="12">
      <c r="A529" s="44">
        <v>38441.42013888889</v>
      </c>
      <c r="G529" s="40" t="s">
        <v>0</v>
      </c>
    </row>
    <row r="530" spans="1:6" ht="12">
      <c r="A530" s="44">
        <v>38441.427083333336</v>
      </c>
      <c r="D530" s="40" t="s">
        <v>0</v>
      </c>
      <c r="E530" s="40" t="s">
        <v>0</v>
      </c>
      <c r="F530" s="42" t="s">
        <v>1</v>
      </c>
    </row>
    <row r="531" spans="1:3" ht="12">
      <c r="A531" s="44">
        <v>38441.43402777778</v>
      </c>
      <c r="B531" s="40" t="s">
        <v>0</v>
      </c>
      <c r="C531" s="40" t="s">
        <v>0</v>
      </c>
    </row>
    <row r="532" spans="1:3" ht="12">
      <c r="A532" s="44">
        <v>38441.75625</v>
      </c>
      <c r="B532" s="40" t="s">
        <v>0</v>
      </c>
      <c r="C532" s="42" t="s">
        <v>1</v>
      </c>
    </row>
    <row r="533" spans="1:6" ht="12">
      <c r="A533" s="44">
        <v>38441.75902777778</v>
      </c>
      <c r="D533" s="40" t="s">
        <v>0</v>
      </c>
      <c r="E533" s="40" t="s">
        <v>0</v>
      </c>
      <c r="F533" s="40" t="s">
        <v>0</v>
      </c>
    </row>
    <row r="534" spans="1:3" ht="12">
      <c r="A534" s="44">
        <v>38441.834027777775</v>
      </c>
      <c r="B534" s="40" t="s">
        <v>0</v>
      </c>
      <c r="C534" s="40" t="s">
        <v>0</v>
      </c>
    </row>
    <row r="535" spans="1:6" ht="12">
      <c r="A535" s="44">
        <v>38441.86666666667</v>
      </c>
      <c r="D535" s="40" t="s">
        <v>0</v>
      </c>
      <c r="E535" s="40" t="s">
        <v>0</v>
      </c>
      <c r="F535" s="40" t="s">
        <v>0</v>
      </c>
    </row>
    <row r="536" spans="1:6" ht="12">
      <c r="A536" s="44">
        <v>38441.961805555555</v>
      </c>
      <c r="D536" s="40" t="s">
        <v>0</v>
      </c>
      <c r="E536" s="40" t="s">
        <v>0</v>
      </c>
      <c r="F536" s="40" t="s">
        <v>0</v>
      </c>
    </row>
    <row r="537" spans="1:7" ht="12">
      <c r="A537" s="44">
        <v>38441.96805555555</v>
      </c>
      <c r="G537" s="40" t="s">
        <v>0</v>
      </c>
    </row>
    <row r="538" spans="1:7" ht="12">
      <c r="A538" s="44">
        <v>38442.37222222222</v>
      </c>
      <c r="G538" s="40" t="s">
        <v>0</v>
      </c>
    </row>
    <row r="539" spans="1:6" ht="12">
      <c r="A539" s="44">
        <v>38442.379166666666</v>
      </c>
      <c r="D539" s="40" t="s">
        <v>0</v>
      </c>
      <c r="E539" s="40" t="s">
        <v>0</v>
      </c>
      <c r="F539" s="42" t="s">
        <v>1</v>
      </c>
    </row>
    <row r="540" spans="1:3" ht="12">
      <c r="A540" s="44">
        <v>38442.385416666664</v>
      </c>
      <c r="B540" s="40" t="s">
        <v>0</v>
      </c>
      <c r="C540" s="42" t="s">
        <v>1</v>
      </c>
    </row>
    <row r="541" spans="1:7" ht="12">
      <c r="A541" s="44">
        <v>38442.455555555556</v>
      </c>
      <c r="G541" s="40" t="s">
        <v>0</v>
      </c>
    </row>
    <row r="542" spans="1:6" ht="12">
      <c r="A542" s="44">
        <v>38442.4625</v>
      </c>
      <c r="D542" s="40" t="s">
        <v>0</v>
      </c>
      <c r="E542" s="40" t="s">
        <v>0</v>
      </c>
      <c r="F542" s="40" t="s">
        <v>0</v>
      </c>
    </row>
    <row r="543" spans="1:3" ht="12">
      <c r="A543" s="44">
        <v>38442.46875</v>
      </c>
      <c r="B543" s="40" t="s">
        <v>0</v>
      </c>
      <c r="C543" s="40" t="s">
        <v>0</v>
      </c>
    </row>
    <row r="544" spans="1:3" ht="12">
      <c r="A544" s="44">
        <v>38442.589583333334</v>
      </c>
      <c r="B544" s="40" t="s">
        <v>0</v>
      </c>
      <c r="C544" s="40" t="s">
        <v>0</v>
      </c>
    </row>
    <row r="545" spans="1:15" ht="12">
      <c r="A545" s="44">
        <v>38442.77361111111</v>
      </c>
      <c r="B545" s="40" t="s">
        <v>0</v>
      </c>
      <c r="C545" s="42" t="s">
        <v>1</v>
      </c>
      <c r="O545" s="29" t="s">
        <v>26</v>
      </c>
    </row>
    <row r="546" spans="1:3" ht="12">
      <c r="A546" s="44">
        <v>38442.95763888889</v>
      </c>
      <c r="B546" s="40" t="s">
        <v>0</v>
      </c>
      <c r="C546" s="40" t="s">
        <v>0</v>
      </c>
    </row>
    <row r="547" spans="1:6" ht="12">
      <c r="A547" s="44">
        <v>38442.97083333333</v>
      </c>
      <c r="D547" s="40" t="s">
        <v>0</v>
      </c>
      <c r="E547" s="40" t="s">
        <v>0</v>
      </c>
      <c r="F547" s="40" t="s">
        <v>0</v>
      </c>
    </row>
    <row r="548" spans="1:7" ht="12">
      <c r="A548" s="44">
        <v>38443.427777777775</v>
      </c>
      <c r="G548" s="40" t="s">
        <v>0</v>
      </c>
    </row>
    <row r="549" spans="1:6" ht="12">
      <c r="A549" s="44">
        <v>38443.43402777778</v>
      </c>
      <c r="D549" s="40" t="s">
        <v>0</v>
      </c>
      <c r="E549" s="40" t="s">
        <v>0</v>
      </c>
      <c r="F549" s="42" t="s">
        <v>1</v>
      </c>
    </row>
    <row r="550" spans="1:3" ht="12">
      <c r="A550" s="44">
        <v>38443.44027777778</v>
      </c>
      <c r="B550" s="40" t="s">
        <v>0</v>
      </c>
      <c r="C550" s="40" t="s">
        <v>0</v>
      </c>
    </row>
    <row r="551" spans="1:7" ht="12">
      <c r="A551" s="44">
        <v>38443.60138888889</v>
      </c>
      <c r="G551" s="40" t="s">
        <v>0</v>
      </c>
    </row>
    <row r="552" spans="1:6" ht="12">
      <c r="A552" s="44">
        <v>38443.60972222222</v>
      </c>
      <c r="D552" s="40" t="s">
        <v>0</v>
      </c>
      <c r="E552" s="40" t="s">
        <v>0</v>
      </c>
      <c r="F552" s="40" t="s">
        <v>0</v>
      </c>
    </row>
    <row r="553" spans="1:3" ht="12">
      <c r="A553" s="44">
        <v>38443.61736111111</v>
      </c>
      <c r="B553" s="40" t="s">
        <v>0</v>
      </c>
      <c r="C553" s="42" t="s">
        <v>1</v>
      </c>
    </row>
    <row r="554" spans="1:3" ht="12">
      <c r="A554" s="44">
        <v>38443.76180555556</v>
      </c>
      <c r="B554" s="40" t="s">
        <v>0</v>
      </c>
      <c r="C554" s="42" t="s">
        <v>1</v>
      </c>
    </row>
    <row r="555" spans="1:3" ht="12">
      <c r="A555" s="44">
        <v>38443.85138888889</v>
      </c>
      <c r="B555" s="40" t="s">
        <v>0</v>
      </c>
      <c r="C555" s="40" t="s">
        <v>0</v>
      </c>
    </row>
    <row r="556" spans="1:6" ht="12">
      <c r="A556" s="44">
        <v>38443.85625</v>
      </c>
      <c r="D556" s="40" t="s">
        <v>0</v>
      </c>
      <c r="E556" s="40" t="s">
        <v>0</v>
      </c>
      <c r="F556" s="40" t="s">
        <v>0</v>
      </c>
    </row>
    <row r="557" spans="1:7" ht="12">
      <c r="A557" s="44">
        <v>38443.86388888889</v>
      </c>
      <c r="G557" s="40" t="s">
        <v>0</v>
      </c>
    </row>
    <row r="558" spans="1:6" ht="12">
      <c r="A558" s="44">
        <v>38445.86736111111</v>
      </c>
      <c r="D558" s="40" t="s">
        <v>0</v>
      </c>
      <c r="E558" s="40" t="s">
        <v>0</v>
      </c>
      <c r="F558" s="40" t="s">
        <v>0</v>
      </c>
    </row>
    <row r="559" spans="1:7" ht="12">
      <c r="A559" s="44">
        <v>38445.87430555555</v>
      </c>
      <c r="G559" s="40" t="s">
        <v>0</v>
      </c>
    </row>
    <row r="560" spans="1:7" ht="12">
      <c r="A560" s="44">
        <v>38446.42847222222</v>
      </c>
      <c r="G560" s="40" t="s">
        <v>0</v>
      </c>
    </row>
    <row r="561" spans="1:6" ht="12">
      <c r="A561" s="44">
        <v>38446.43402777778</v>
      </c>
      <c r="D561" s="40" t="s">
        <v>0</v>
      </c>
      <c r="E561" s="40" t="s">
        <v>0</v>
      </c>
      <c r="F561" s="40" t="s">
        <v>0</v>
      </c>
    </row>
    <row r="562" spans="1:3" ht="12">
      <c r="A562" s="44">
        <v>38446.441666666666</v>
      </c>
      <c r="B562" s="40" t="s">
        <v>0</v>
      </c>
      <c r="C562" s="40" t="s">
        <v>0</v>
      </c>
    </row>
    <row r="563" spans="1:6" ht="12">
      <c r="A563" s="44">
        <v>38446.58541666667</v>
      </c>
      <c r="B563" s="40" t="s">
        <v>0</v>
      </c>
      <c r="C563" s="40" t="s">
        <v>0</v>
      </c>
      <c r="D563" s="40" t="s">
        <v>0</v>
      </c>
      <c r="E563" s="40" t="s">
        <v>0</v>
      </c>
      <c r="F563" s="40" t="s">
        <v>0</v>
      </c>
    </row>
    <row r="564" spans="1:3" ht="12">
      <c r="A564" s="44">
        <v>38446.73611111111</v>
      </c>
      <c r="B564" s="40" t="s">
        <v>0</v>
      </c>
      <c r="C564" s="42" t="s">
        <v>1</v>
      </c>
    </row>
    <row r="565" spans="1:6" ht="12">
      <c r="A565" s="44">
        <v>38446.74375</v>
      </c>
      <c r="D565" s="40" t="s">
        <v>0</v>
      </c>
      <c r="E565" s="40" t="s">
        <v>0</v>
      </c>
      <c r="F565" s="40" t="s">
        <v>0</v>
      </c>
    </row>
    <row r="566" spans="1:7" ht="12">
      <c r="A566" s="44">
        <v>38446.75347222222</v>
      </c>
      <c r="G566" s="43">
        <v>1</v>
      </c>
    </row>
    <row r="567" spans="1:7" ht="12">
      <c r="A567" s="44">
        <v>38446.92222222222</v>
      </c>
      <c r="G567" s="40" t="s">
        <v>0</v>
      </c>
    </row>
    <row r="568" spans="1:6" ht="12">
      <c r="A568" s="44">
        <v>38446.927777777775</v>
      </c>
      <c r="D568" s="40" t="s">
        <v>0</v>
      </c>
      <c r="E568" s="40" t="s">
        <v>0</v>
      </c>
      <c r="F568" s="40" t="s">
        <v>0</v>
      </c>
    </row>
    <row r="569" spans="1:6" ht="12">
      <c r="A569" s="44">
        <v>38447.43402777778</v>
      </c>
      <c r="D569" s="40" t="s">
        <v>0</v>
      </c>
      <c r="E569" s="40" t="s">
        <v>0</v>
      </c>
      <c r="F569" s="42" t="s">
        <v>1</v>
      </c>
    </row>
    <row r="570" spans="1:3" ht="12">
      <c r="A570" s="44">
        <v>38447.441666666666</v>
      </c>
      <c r="B570" s="40" t="s">
        <v>0</v>
      </c>
      <c r="C570" s="40" t="s">
        <v>0</v>
      </c>
    </row>
    <row r="571" spans="1:6" ht="12">
      <c r="A571" s="44">
        <v>38447.56736111111</v>
      </c>
      <c r="B571" s="40" t="s">
        <v>0</v>
      </c>
      <c r="C571" s="40" t="s">
        <v>0</v>
      </c>
      <c r="D571" s="40" t="s">
        <v>0</v>
      </c>
      <c r="E571" s="40" t="s">
        <v>0</v>
      </c>
      <c r="F571" s="42" t="s">
        <v>1</v>
      </c>
    </row>
    <row r="572" spans="1:3" ht="12">
      <c r="A572" s="44">
        <v>38447.683333333334</v>
      </c>
      <c r="B572" s="40" t="s">
        <v>0</v>
      </c>
      <c r="C572" s="40" t="s">
        <v>0</v>
      </c>
    </row>
    <row r="573" spans="1:6" ht="12">
      <c r="A573" s="44">
        <v>38447.69236111111</v>
      </c>
      <c r="D573" s="40" t="s">
        <v>0</v>
      </c>
      <c r="E573" s="40" t="s">
        <v>0</v>
      </c>
      <c r="F573" s="42" t="s">
        <v>1</v>
      </c>
    </row>
    <row r="574" spans="1:7" ht="12">
      <c r="A574" s="44">
        <v>38447.697222222225</v>
      </c>
      <c r="G574" s="40" t="s">
        <v>0</v>
      </c>
    </row>
    <row r="575" spans="1:7" ht="12">
      <c r="A575" s="44">
        <v>38448.427777777775</v>
      </c>
      <c r="G575" s="40" t="s">
        <v>0</v>
      </c>
    </row>
    <row r="576" spans="1:6" ht="12">
      <c r="A576" s="44">
        <v>38448.43402777778</v>
      </c>
      <c r="D576" s="40" t="s">
        <v>0</v>
      </c>
      <c r="E576" s="40" t="s">
        <v>0</v>
      </c>
      <c r="F576" s="42" t="s">
        <v>1</v>
      </c>
    </row>
    <row r="577" spans="1:3" ht="12">
      <c r="A577" s="44">
        <v>38448.44027777778</v>
      </c>
      <c r="B577" s="40" t="s">
        <v>0</v>
      </c>
      <c r="C577" s="40" t="s">
        <v>0</v>
      </c>
    </row>
    <row r="578" spans="1:3" ht="12">
      <c r="A578" s="44">
        <v>38448.51111111111</v>
      </c>
      <c r="B578" s="40" t="s">
        <v>0</v>
      </c>
      <c r="C578" s="42" t="s">
        <v>1</v>
      </c>
    </row>
    <row r="579" spans="1:3" ht="12">
      <c r="A579" s="44">
        <v>38448.59652777778</v>
      </c>
      <c r="B579" s="40" t="s">
        <v>0</v>
      </c>
      <c r="C579" s="42" t="s">
        <v>1</v>
      </c>
    </row>
    <row r="580" spans="1:3" ht="12">
      <c r="A580" s="44">
        <v>38448.75347222222</v>
      </c>
      <c r="B580" s="40" t="s">
        <v>0</v>
      </c>
      <c r="C580" s="42" t="s">
        <v>1</v>
      </c>
    </row>
    <row r="581" spans="1:6" ht="12">
      <c r="A581" s="44">
        <v>38448.76388888889</v>
      </c>
      <c r="D581" s="40" t="s">
        <v>0</v>
      </c>
      <c r="E581" s="42" t="s">
        <v>1</v>
      </c>
      <c r="F581" s="40" t="s">
        <v>0</v>
      </c>
    </row>
    <row r="582" spans="1:7" ht="12">
      <c r="A582" s="44">
        <v>38448.78125</v>
      </c>
      <c r="G582" s="40" t="s">
        <v>0</v>
      </c>
    </row>
    <row r="583" spans="1:7" ht="12">
      <c r="A583" s="44">
        <v>38449.44861111111</v>
      </c>
      <c r="G583" s="43">
        <v>1</v>
      </c>
    </row>
    <row r="584" spans="1:6" ht="12">
      <c r="A584" s="44">
        <v>38449.45694444444</v>
      </c>
      <c r="D584" s="40" t="s">
        <v>0</v>
      </c>
      <c r="E584" s="40" t="s">
        <v>0</v>
      </c>
      <c r="F584" s="42" t="s">
        <v>1</v>
      </c>
    </row>
    <row r="585" spans="1:3" ht="12">
      <c r="A585" s="44">
        <v>38449.4625</v>
      </c>
      <c r="B585" s="40" t="s">
        <v>0</v>
      </c>
      <c r="C585" s="40" t="s">
        <v>0</v>
      </c>
    </row>
    <row r="586" spans="1:6" ht="12">
      <c r="A586" s="44">
        <v>38449.58541666667</v>
      </c>
      <c r="B586" s="40" t="s">
        <v>0</v>
      </c>
      <c r="C586" s="40" t="s">
        <v>0</v>
      </c>
      <c r="D586" s="40" t="s">
        <v>0</v>
      </c>
      <c r="E586" s="40" t="s">
        <v>0</v>
      </c>
      <c r="F586" s="40" t="s">
        <v>0</v>
      </c>
    </row>
    <row r="587" spans="1:3" ht="12">
      <c r="A587" s="44">
        <v>38449.69097222222</v>
      </c>
      <c r="B587" s="40" t="s">
        <v>0</v>
      </c>
      <c r="C587" s="40" t="s">
        <v>0</v>
      </c>
    </row>
    <row r="588" spans="1:6" ht="12">
      <c r="A588" s="44">
        <v>38449.71805555555</v>
      </c>
      <c r="E588" s="40" t="s">
        <v>0</v>
      </c>
      <c r="F588" s="40" t="s">
        <v>0</v>
      </c>
    </row>
    <row r="589" spans="1:4" ht="12">
      <c r="A589" s="44">
        <v>38449.722916666666</v>
      </c>
      <c r="B589" s="40" t="s">
        <v>0</v>
      </c>
      <c r="C589" s="43">
        <v>1</v>
      </c>
      <c r="D589" s="40" t="s">
        <v>0</v>
      </c>
    </row>
    <row r="590" spans="1:3" ht="12">
      <c r="A590" s="44">
        <v>38449.97430555556</v>
      </c>
      <c r="B590" s="40" t="s">
        <v>0</v>
      </c>
      <c r="C590" s="40" t="s">
        <v>0</v>
      </c>
    </row>
    <row r="591" spans="1:6" ht="12">
      <c r="A591" s="44">
        <v>38449.98125</v>
      </c>
      <c r="D591" s="40" t="s">
        <v>0</v>
      </c>
      <c r="E591" s="40" t="s">
        <v>0</v>
      </c>
      <c r="F591" s="40" t="s">
        <v>0</v>
      </c>
    </row>
    <row r="592" spans="1:6" ht="12">
      <c r="A592" s="44">
        <v>38450.427777777775</v>
      </c>
      <c r="F592" s="40" t="s">
        <v>0</v>
      </c>
    </row>
    <row r="593" spans="1:6" ht="12">
      <c r="A593" s="44">
        <v>38450.43402777778</v>
      </c>
      <c r="D593" s="43">
        <v>1</v>
      </c>
      <c r="E593" s="40" t="s">
        <v>0</v>
      </c>
      <c r="F593" s="42" t="s">
        <v>1</v>
      </c>
    </row>
    <row r="594" spans="1:3" ht="12">
      <c r="A594" s="44">
        <v>38450.44375</v>
      </c>
      <c r="B594" s="40" t="s">
        <v>0</v>
      </c>
      <c r="C594" s="40" t="s">
        <v>0</v>
      </c>
    </row>
    <row r="595" spans="1:4" ht="12">
      <c r="A595" s="44">
        <v>38450.47152777778</v>
      </c>
      <c r="D595" s="40" t="s">
        <v>0</v>
      </c>
    </row>
    <row r="596" spans="1:6" ht="12">
      <c r="A596" s="44">
        <v>38450.853472222225</v>
      </c>
      <c r="F596" s="40" t="s">
        <v>0</v>
      </c>
    </row>
    <row r="597" spans="1:3" ht="12">
      <c r="A597" s="44">
        <v>38450.893055555556</v>
      </c>
      <c r="B597" s="40" t="s">
        <v>0</v>
      </c>
      <c r="C597" s="40" t="s">
        <v>0</v>
      </c>
    </row>
    <row r="598" spans="1:6" ht="12">
      <c r="A598" s="44">
        <v>38450.89791666667</v>
      </c>
      <c r="D598" s="40" t="s">
        <v>0</v>
      </c>
      <c r="E598" s="40" t="s">
        <v>0</v>
      </c>
      <c r="F598" s="40" t="s">
        <v>0</v>
      </c>
    </row>
    <row r="599" spans="1:6" ht="12">
      <c r="A599" s="44">
        <v>38451.66875</v>
      </c>
      <c r="D599" s="40" t="s">
        <v>0</v>
      </c>
      <c r="E599" s="40" t="s">
        <v>0</v>
      </c>
      <c r="F599" s="40" t="s">
        <v>0</v>
      </c>
    </row>
    <row r="600" spans="1:3" ht="12">
      <c r="A600" s="44">
        <v>38452.50347222222</v>
      </c>
      <c r="B600" s="40" t="s">
        <v>0</v>
      </c>
      <c r="C600" s="40" t="s">
        <v>0</v>
      </c>
    </row>
    <row r="601" spans="1:6" ht="12">
      <c r="A601" s="44">
        <v>38452.51388888889</v>
      </c>
      <c r="D601" s="40" t="s">
        <v>0</v>
      </c>
      <c r="E601" s="40" t="s">
        <v>0</v>
      </c>
      <c r="F601" s="40" t="s">
        <v>0</v>
      </c>
    </row>
    <row r="602" spans="1:7" ht="12">
      <c r="A602" s="44">
        <v>38452.52013888889</v>
      </c>
      <c r="G602" s="40" t="s">
        <v>0</v>
      </c>
    </row>
    <row r="603" spans="1:6" ht="12">
      <c r="A603" s="44">
        <v>38453.625</v>
      </c>
      <c r="E603" s="40" t="s">
        <v>0</v>
      </c>
      <c r="F603" s="40" t="s">
        <v>0</v>
      </c>
    </row>
    <row r="604" spans="1:3" ht="12">
      <c r="A604" s="44">
        <v>38453.63402777778</v>
      </c>
      <c r="B604" s="40" t="s">
        <v>0</v>
      </c>
      <c r="C604" s="40" t="s">
        <v>0</v>
      </c>
    </row>
    <row r="605" spans="1:6" ht="12">
      <c r="A605" s="44">
        <v>38453.65069444444</v>
      </c>
      <c r="F605" s="40" t="s">
        <v>0</v>
      </c>
    </row>
    <row r="606" spans="1:6" ht="12">
      <c r="A606" s="44">
        <v>38453.763194444444</v>
      </c>
      <c r="B606" s="40" t="s">
        <v>0</v>
      </c>
      <c r="C606" s="42" t="s">
        <v>1</v>
      </c>
      <c r="D606" s="40" t="s">
        <v>0</v>
      </c>
      <c r="E606" s="40" t="s">
        <v>0</v>
      </c>
      <c r="F606" s="40" t="s">
        <v>0</v>
      </c>
    </row>
    <row r="607" spans="1:3" ht="12">
      <c r="A607" s="44">
        <v>38453.819444444445</v>
      </c>
      <c r="B607" s="40" t="s">
        <v>0</v>
      </c>
      <c r="C607" s="42" t="s">
        <v>1</v>
      </c>
    </row>
    <row r="608" spans="1:6" ht="12">
      <c r="A608" s="44">
        <v>38453.825</v>
      </c>
      <c r="D608" s="40" t="s">
        <v>0</v>
      </c>
      <c r="E608" s="40" t="s">
        <v>0</v>
      </c>
      <c r="F608" s="40" t="s">
        <v>0</v>
      </c>
    </row>
    <row r="609" spans="1:7" ht="12">
      <c r="A609" s="44">
        <v>38453.83263888889</v>
      </c>
      <c r="G609" s="40" t="s">
        <v>0</v>
      </c>
    </row>
    <row r="610" spans="1:7" ht="12">
      <c r="A610" s="44">
        <v>38454.43402777778</v>
      </c>
      <c r="G610" s="40" t="s">
        <v>0</v>
      </c>
    </row>
    <row r="611" spans="1:6" ht="12">
      <c r="A611" s="44">
        <v>38454.44027777778</v>
      </c>
      <c r="D611" s="40" t="s">
        <v>0</v>
      </c>
      <c r="E611" s="40" t="s">
        <v>0</v>
      </c>
      <c r="F611" s="42" t="s">
        <v>1</v>
      </c>
    </row>
    <row r="612" spans="1:3" ht="12">
      <c r="A612" s="44">
        <v>38454.44652777778</v>
      </c>
      <c r="B612" s="40" t="s">
        <v>0</v>
      </c>
      <c r="C612" s="40" t="s">
        <v>0</v>
      </c>
    </row>
    <row r="613" spans="1:6" ht="12">
      <c r="A613" s="44">
        <v>38454.55347222222</v>
      </c>
      <c r="B613" s="40" t="s">
        <v>0</v>
      </c>
      <c r="C613" s="40" t="s">
        <v>0</v>
      </c>
      <c r="D613" s="40" t="s">
        <v>0</v>
      </c>
      <c r="E613" s="40" t="s">
        <v>0</v>
      </c>
      <c r="F613" s="40" t="s">
        <v>0</v>
      </c>
    </row>
    <row r="614" spans="1:3" ht="12">
      <c r="A614" s="44">
        <v>38454.69027777778</v>
      </c>
      <c r="B614" s="40" t="s">
        <v>0</v>
      </c>
      <c r="C614" s="42" t="s">
        <v>1</v>
      </c>
    </row>
    <row r="615" spans="1:3" ht="12">
      <c r="A615" s="44">
        <v>38454.95694444444</v>
      </c>
      <c r="B615" s="40" t="s">
        <v>0</v>
      </c>
      <c r="C615" s="40" t="s">
        <v>0</v>
      </c>
    </row>
    <row r="616" spans="1:6" ht="12">
      <c r="A616" s="44">
        <v>38455.46875</v>
      </c>
      <c r="D616" s="40" t="s">
        <v>0</v>
      </c>
      <c r="E616" s="40" t="s">
        <v>0</v>
      </c>
      <c r="F616" s="42" t="s">
        <v>1</v>
      </c>
    </row>
    <row r="617" spans="1:3" ht="12">
      <c r="A617" s="44">
        <v>38455.475694444445</v>
      </c>
      <c r="B617" s="40" t="s">
        <v>0</v>
      </c>
      <c r="C617" s="40" t="s">
        <v>0</v>
      </c>
    </row>
    <row r="618" spans="1:3" ht="12">
      <c r="A618" s="44">
        <v>38455.54375</v>
      </c>
      <c r="B618" s="40" t="s">
        <v>0</v>
      </c>
      <c r="C618" s="40" t="s">
        <v>0</v>
      </c>
    </row>
    <row r="619" spans="1:3" ht="12">
      <c r="A619" s="44">
        <v>38455.614583333336</v>
      </c>
      <c r="B619" s="40" t="s">
        <v>0</v>
      </c>
      <c r="C619" s="40" t="s">
        <v>0</v>
      </c>
    </row>
    <row r="620" spans="1:3" ht="12">
      <c r="A620" s="44">
        <v>38455.95694444444</v>
      </c>
      <c r="B620" s="40" t="s">
        <v>0</v>
      </c>
      <c r="C620" s="40" t="s">
        <v>0</v>
      </c>
    </row>
    <row r="621" spans="1:6" ht="12">
      <c r="A621" s="44">
        <v>38455.961805555555</v>
      </c>
      <c r="D621" s="40" t="s">
        <v>0</v>
      </c>
      <c r="E621" s="40" t="s">
        <v>0</v>
      </c>
      <c r="F621" s="40" t="s">
        <v>0</v>
      </c>
    </row>
    <row r="622" spans="1:7" ht="12">
      <c r="A622" s="44">
        <v>38455.96805555555</v>
      </c>
      <c r="G622" s="40" t="s">
        <v>0</v>
      </c>
    </row>
    <row r="623" spans="1:6" ht="12">
      <c r="A623" s="44">
        <v>38456.45347222222</v>
      </c>
      <c r="D623" s="40" t="s">
        <v>0</v>
      </c>
      <c r="E623" s="42" t="s">
        <v>1</v>
      </c>
      <c r="F623" s="40" t="s">
        <v>0</v>
      </c>
    </row>
    <row r="624" spans="1:3" ht="12">
      <c r="A624" s="44">
        <v>38456.461805555555</v>
      </c>
      <c r="B624" s="40" t="s">
        <v>0</v>
      </c>
      <c r="C624" s="42" t="s">
        <v>1</v>
      </c>
    </row>
    <row r="625" spans="1:6" ht="12">
      <c r="A625" s="44">
        <v>38456.59652777778</v>
      </c>
      <c r="B625" s="40" t="s">
        <v>0</v>
      </c>
      <c r="C625" s="42" t="s">
        <v>1</v>
      </c>
      <c r="D625" s="40" t="s">
        <v>0</v>
      </c>
      <c r="E625" s="42" t="s">
        <v>1</v>
      </c>
      <c r="F625" s="42" t="s">
        <v>1</v>
      </c>
    </row>
    <row r="626" spans="1:3" ht="12">
      <c r="A626" s="44">
        <v>38456.65972222222</v>
      </c>
      <c r="B626" s="40" t="s">
        <v>0</v>
      </c>
      <c r="C626" s="42" t="s">
        <v>1</v>
      </c>
    </row>
    <row r="627" spans="1:4" ht="12">
      <c r="A627" s="44">
        <v>38456.666666666664</v>
      </c>
      <c r="D627" s="40" t="s">
        <v>0</v>
      </c>
    </row>
    <row r="628" spans="1:6" ht="12">
      <c r="A628" s="44">
        <v>38456.99652777778</v>
      </c>
      <c r="D628" s="40" t="s">
        <v>0</v>
      </c>
      <c r="F628" s="40" t="s">
        <v>0</v>
      </c>
    </row>
    <row r="629" spans="1:3" ht="12">
      <c r="A629" s="44">
        <v>38457</v>
      </c>
      <c r="B629" s="40" t="s">
        <v>0</v>
      </c>
      <c r="C629" s="40" t="s">
        <v>0</v>
      </c>
    </row>
    <row r="630" spans="1:3" ht="12">
      <c r="A630" s="44">
        <v>38457.68541666667</v>
      </c>
      <c r="B630" s="40" t="s">
        <v>0</v>
      </c>
      <c r="C630" s="42" t="s">
        <v>1</v>
      </c>
    </row>
    <row r="631" spans="1:4" ht="12">
      <c r="A631" s="44">
        <v>38457.68958333333</v>
      </c>
      <c r="D631" s="40" t="s">
        <v>0</v>
      </c>
    </row>
    <row r="632" spans="1:3" ht="12">
      <c r="A632" s="44">
        <v>38459.57986111111</v>
      </c>
      <c r="B632" s="40" t="s">
        <v>0</v>
      </c>
      <c r="C632" s="40" t="s">
        <v>0</v>
      </c>
    </row>
    <row r="633" spans="1:6" ht="12">
      <c r="A633" s="44">
        <v>38459.586805555555</v>
      </c>
      <c r="D633" s="40" t="s">
        <v>0</v>
      </c>
      <c r="E633" s="40" t="s">
        <v>0</v>
      </c>
      <c r="F633" s="40" t="s">
        <v>0</v>
      </c>
    </row>
    <row r="634" spans="1:7" ht="12">
      <c r="A634" s="44">
        <v>38459.595138888886</v>
      </c>
      <c r="G634" s="40" t="s">
        <v>0</v>
      </c>
    </row>
    <row r="635" spans="1:6" ht="12">
      <c r="A635" s="44">
        <v>38459.739583333336</v>
      </c>
      <c r="D635" s="40" t="s">
        <v>0</v>
      </c>
      <c r="E635" s="40" t="s">
        <v>0</v>
      </c>
      <c r="F635" s="40" t="s">
        <v>0</v>
      </c>
    </row>
    <row r="636" spans="1:7" ht="12">
      <c r="A636" s="44">
        <v>38459.745833333334</v>
      </c>
      <c r="G636" s="40" t="s">
        <v>0</v>
      </c>
    </row>
    <row r="637" spans="1:3" ht="12">
      <c r="A637" s="44">
        <v>38460.00277777778</v>
      </c>
      <c r="C637" s="40" t="s">
        <v>0</v>
      </c>
    </row>
    <row r="638" spans="1:7" ht="12">
      <c r="A638" s="44">
        <v>38460.43402777778</v>
      </c>
      <c r="G638" s="40" t="s">
        <v>0</v>
      </c>
    </row>
    <row r="639" spans="1:6" ht="12">
      <c r="A639" s="44">
        <v>38460.44027777778</v>
      </c>
      <c r="D639" s="40" t="s">
        <v>0</v>
      </c>
      <c r="E639" s="40" t="s">
        <v>0</v>
      </c>
      <c r="F639" s="42" t="s">
        <v>1</v>
      </c>
    </row>
    <row r="640" spans="1:3" ht="12">
      <c r="A640" s="44">
        <v>38460.44652777778</v>
      </c>
      <c r="B640" s="40" t="s">
        <v>0</v>
      </c>
      <c r="C640" s="42" t="s">
        <v>1</v>
      </c>
    </row>
    <row r="641" spans="1:3" ht="12">
      <c r="A641" s="44">
        <v>38460.57013888889</v>
      </c>
      <c r="B641" s="40" t="s">
        <v>0</v>
      </c>
      <c r="C641" s="42" t="s">
        <v>1</v>
      </c>
    </row>
    <row r="642" spans="1:3" ht="12">
      <c r="A642" s="44">
        <v>38460.62222222222</v>
      </c>
      <c r="B642" s="40" t="s">
        <v>0</v>
      </c>
      <c r="C642" s="42" t="s">
        <v>1</v>
      </c>
    </row>
    <row r="643" spans="1:6" ht="12">
      <c r="A643" s="44">
        <v>38460.635416666664</v>
      </c>
      <c r="D643" s="40" t="s">
        <v>0</v>
      </c>
      <c r="E643" s="40" t="s">
        <v>0</v>
      </c>
      <c r="F643" s="42" t="s">
        <v>1</v>
      </c>
    </row>
    <row r="644" spans="1:6" ht="12">
      <c r="A644" s="44">
        <v>38460.856944444444</v>
      </c>
      <c r="D644" s="40" t="s">
        <v>0</v>
      </c>
      <c r="E644" s="40" t="s">
        <v>0</v>
      </c>
      <c r="F644" s="40" t="s">
        <v>0</v>
      </c>
    </row>
    <row r="645" spans="1:7" ht="12">
      <c r="A645" s="44">
        <v>38460.86388888889</v>
      </c>
      <c r="G645" s="40" t="s">
        <v>0</v>
      </c>
    </row>
    <row r="646" spans="1:7" ht="12">
      <c r="A646" s="44">
        <v>38461.43472222222</v>
      </c>
      <c r="G646" s="40" t="s">
        <v>0</v>
      </c>
    </row>
    <row r="647" spans="1:6" ht="12">
      <c r="A647" s="44">
        <v>38461.44236111111</v>
      </c>
      <c r="D647" s="40" t="s">
        <v>0</v>
      </c>
      <c r="E647" s="40" t="s">
        <v>0</v>
      </c>
      <c r="F647" s="42" t="s">
        <v>1</v>
      </c>
    </row>
    <row r="648" spans="1:3" ht="12">
      <c r="A648" s="44">
        <v>38461.44930555556</v>
      </c>
      <c r="B648" s="40" t="s">
        <v>0</v>
      </c>
      <c r="C648" s="40" t="s">
        <v>0</v>
      </c>
    </row>
    <row r="649" spans="1:8" ht="12">
      <c r="A649" s="44">
        <v>38461.55902777778</v>
      </c>
      <c r="H649" s="42" t="s">
        <v>1</v>
      </c>
    </row>
    <row r="650" spans="1:6" ht="12">
      <c r="A650" s="44">
        <v>38461.56736111111</v>
      </c>
      <c r="D650" s="40" t="s">
        <v>0</v>
      </c>
      <c r="E650" s="40" t="s">
        <v>0</v>
      </c>
      <c r="F650" s="42" t="s">
        <v>1</v>
      </c>
    </row>
    <row r="651" spans="1:3" ht="12">
      <c r="A651" s="44">
        <v>38461.57986111111</v>
      </c>
      <c r="B651" s="40" t="s">
        <v>0</v>
      </c>
      <c r="C651" s="40" t="s">
        <v>0</v>
      </c>
    </row>
    <row r="652" spans="1:3" ht="12">
      <c r="A652" s="44">
        <v>38461.728472222225</v>
      </c>
      <c r="B652" s="40" t="s">
        <v>0</v>
      </c>
      <c r="C652" s="42" t="s">
        <v>1</v>
      </c>
    </row>
    <row r="653" spans="1:6" ht="12">
      <c r="A653" s="44">
        <v>38461.856944444444</v>
      </c>
      <c r="D653" s="40" t="s">
        <v>0</v>
      </c>
      <c r="E653" s="40" t="s">
        <v>0</v>
      </c>
      <c r="F653" s="40" t="s">
        <v>0</v>
      </c>
    </row>
    <row r="654" spans="1:7" ht="12">
      <c r="A654" s="44">
        <v>38461.86388888889</v>
      </c>
      <c r="G654" s="40" t="s">
        <v>0</v>
      </c>
    </row>
    <row r="655" spans="1:7" ht="12">
      <c r="A655" s="44">
        <v>38462.40555555555</v>
      </c>
      <c r="G655" s="40" t="s">
        <v>0</v>
      </c>
    </row>
    <row r="656" spans="1:6" ht="12">
      <c r="A656" s="44">
        <v>38462.413194444445</v>
      </c>
      <c r="D656" s="40" t="s">
        <v>0</v>
      </c>
      <c r="E656" s="40" t="s">
        <v>0</v>
      </c>
      <c r="F656" s="42" t="s">
        <v>1</v>
      </c>
    </row>
    <row r="657" spans="1:3" ht="12">
      <c r="A657" s="44">
        <v>38462.42361111111</v>
      </c>
      <c r="B657" s="40" t="s">
        <v>0</v>
      </c>
      <c r="C657" s="43">
        <v>1</v>
      </c>
    </row>
    <row r="658" spans="1:8" ht="12">
      <c r="A658" s="44">
        <v>38462.770833333336</v>
      </c>
      <c r="D658" s="40" t="s">
        <v>0</v>
      </c>
      <c r="H658" s="40" t="s">
        <v>0</v>
      </c>
    </row>
    <row r="659" spans="1:3" ht="12">
      <c r="A659" s="44">
        <v>38462.775</v>
      </c>
      <c r="B659" s="40" t="s">
        <v>0</v>
      </c>
      <c r="C659" s="42" t="s">
        <v>1</v>
      </c>
    </row>
    <row r="660" spans="1:3" ht="12">
      <c r="A660" s="44">
        <v>38462.97430555556</v>
      </c>
      <c r="B660" s="40" t="s">
        <v>0</v>
      </c>
      <c r="C660" s="40" t="s">
        <v>0</v>
      </c>
    </row>
    <row r="661" spans="1:6" ht="12">
      <c r="A661" s="44">
        <v>38462.979166666664</v>
      </c>
      <c r="D661" s="40" t="s">
        <v>0</v>
      </c>
      <c r="E661" s="40" t="s">
        <v>0</v>
      </c>
      <c r="F661" s="40" t="s">
        <v>0</v>
      </c>
    </row>
    <row r="662" spans="1:7" ht="12">
      <c r="A662" s="44">
        <v>38463.455555555556</v>
      </c>
      <c r="G662" s="40" t="s">
        <v>0</v>
      </c>
    </row>
    <row r="663" spans="1:6" ht="12">
      <c r="A663" s="44">
        <v>38463.46527777778</v>
      </c>
      <c r="D663" s="40" t="s">
        <v>0</v>
      </c>
      <c r="E663" s="40" t="s">
        <v>0</v>
      </c>
      <c r="F663" s="42" t="s">
        <v>1</v>
      </c>
    </row>
    <row r="664" spans="1:3" ht="12">
      <c r="A664" s="44">
        <v>38463.47638888889</v>
      </c>
      <c r="B664" s="40" t="s">
        <v>0</v>
      </c>
      <c r="C664" s="40" t="s">
        <v>0</v>
      </c>
    </row>
    <row r="665" spans="1:3" ht="12">
      <c r="A665" s="44">
        <v>38463.584027777775</v>
      </c>
      <c r="B665" s="40" t="s">
        <v>0</v>
      </c>
      <c r="C665" s="40" t="s">
        <v>0</v>
      </c>
    </row>
    <row r="666" spans="1:6" ht="12">
      <c r="A666" s="44">
        <v>38463.59583333333</v>
      </c>
      <c r="D666" s="40" t="s">
        <v>0</v>
      </c>
      <c r="E666" s="40" t="s">
        <v>0</v>
      </c>
      <c r="F666" s="42" t="s">
        <v>1</v>
      </c>
    </row>
    <row r="667" spans="1:3" ht="12">
      <c r="A667" s="44">
        <v>38463.61944444444</v>
      </c>
      <c r="B667" s="40" t="s">
        <v>0</v>
      </c>
      <c r="C667" s="40" t="s">
        <v>0</v>
      </c>
    </row>
    <row r="668" spans="1:3" ht="12">
      <c r="A668" s="44">
        <v>38463.69305555556</v>
      </c>
      <c r="B668" s="40" t="s">
        <v>0</v>
      </c>
      <c r="C668" s="42" t="s">
        <v>1</v>
      </c>
    </row>
    <row r="669" spans="1:3" ht="12">
      <c r="A669" s="44">
        <v>38464.01597222222</v>
      </c>
      <c r="B669" s="40" t="s">
        <v>0</v>
      </c>
      <c r="C669" s="40" t="s">
        <v>0</v>
      </c>
    </row>
    <row r="670" spans="1:6" ht="12">
      <c r="A670" s="44">
        <v>38464.020833333336</v>
      </c>
      <c r="D670" s="40" t="s">
        <v>0</v>
      </c>
      <c r="E670" s="40" t="s">
        <v>0</v>
      </c>
      <c r="F670" s="40" t="s">
        <v>0</v>
      </c>
    </row>
    <row r="671" spans="1:6" ht="12">
      <c r="A671" s="44">
        <v>38464.4375</v>
      </c>
      <c r="B671" s="40" t="s">
        <v>0</v>
      </c>
      <c r="C671" s="40" t="s">
        <v>0</v>
      </c>
      <c r="D671" s="40" t="s">
        <v>0</v>
      </c>
      <c r="E671" s="40" t="s">
        <v>0</v>
      </c>
      <c r="F671" s="42" t="s">
        <v>1</v>
      </c>
    </row>
    <row r="672" spans="1:6" ht="12">
      <c r="A672" s="44">
        <v>38464.680555555555</v>
      </c>
      <c r="B672" s="40" t="s">
        <v>0</v>
      </c>
      <c r="C672" s="42" t="s">
        <v>1</v>
      </c>
      <c r="D672" s="40" t="s">
        <v>0</v>
      </c>
      <c r="E672" s="42" t="s">
        <v>1</v>
      </c>
      <c r="F672" s="42" t="s">
        <v>1</v>
      </c>
    </row>
    <row r="673" spans="1:3" ht="12">
      <c r="A673" s="44">
        <v>38464.97361111111</v>
      </c>
      <c r="B673" s="40" t="s">
        <v>0</v>
      </c>
      <c r="C673" s="40" t="s">
        <v>0</v>
      </c>
    </row>
    <row r="674" spans="1:6" ht="12">
      <c r="A674" s="44">
        <v>38464.978472222225</v>
      </c>
      <c r="D674" s="40" t="s">
        <v>0</v>
      </c>
      <c r="E674" s="40" t="s">
        <v>0</v>
      </c>
      <c r="F674" s="40" t="s">
        <v>0</v>
      </c>
    </row>
    <row r="675" spans="1:6" ht="12">
      <c r="A675" s="44">
        <v>38465.993055555555</v>
      </c>
      <c r="D675" s="40" t="s">
        <v>0</v>
      </c>
      <c r="E675" s="40" t="s">
        <v>0</v>
      </c>
      <c r="F675" s="40" t="s">
        <v>0</v>
      </c>
    </row>
    <row r="676" spans="1:6" ht="12">
      <c r="A676" s="44">
        <v>38466.91875</v>
      </c>
      <c r="D676" s="40" t="s">
        <v>0</v>
      </c>
      <c r="E676" s="40" t="s">
        <v>0</v>
      </c>
      <c r="F676" s="40" t="s">
        <v>0</v>
      </c>
    </row>
    <row r="677" spans="1:4" ht="12">
      <c r="A677" s="44">
        <v>38467.42291666667</v>
      </c>
      <c r="D677" s="40" t="s">
        <v>0</v>
      </c>
    </row>
    <row r="678" spans="1:6" ht="12">
      <c r="A678" s="44">
        <v>38467.427777777775</v>
      </c>
      <c r="E678" s="40" t="s">
        <v>0</v>
      </c>
      <c r="F678" s="42" t="s">
        <v>1</v>
      </c>
    </row>
    <row r="679" spans="1:7" ht="12">
      <c r="A679" s="44">
        <v>38467.43402777778</v>
      </c>
      <c r="G679" s="40" t="s">
        <v>0</v>
      </c>
    </row>
    <row r="680" spans="1:7" ht="12">
      <c r="A680" s="44">
        <v>38467.53194444445</v>
      </c>
      <c r="G680" s="40" t="s">
        <v>0</v>
      </c>
    </row>
    <row r="681" spans="1:6" ht="12">
      <c r="A681" s="44">
        <v>38467.538194444445</v>
      </c>
      <c r="D681" s="40" t="s">
        <v>0</v>
      </c>
      <c r="E681" s="40" t="s">
        <v>0</v>
      </c>
      <c r="F681" s="40" t="s">
        <v>0</v>
      </c>
    </row>
    <row r="682" spans="1:3" ht="12">
      <c r="A682" s="44">
        <v>38467.54513888889</v>
      </c>
      <c r="B682" s="40" t="s">
        <v>0</v>
      </c>
      <c r="C682" s="40" t="s">
        <v>0</v>
      </c>
    </row>
    <row r="683" spans="1:4" ht="12">
      <c r="A683" s="44">
        <v>38467.82847222222</v>
      </c>
      <c r="B683" s="40" t="s">
        <v>0</v>
      </c>
      <c r="C683" s="40" t="s">
        <v>0</v>
      </c>
      <c r="D683" s="40" t="s">
        <v>0</v>
      </c>
    </row>
    <row r="684" spans="1:6" ht="12">
      <c r="A684" s="44">
        <v>38467.87847222222</v>
      </c>
      <c r="E684" s="40" t="s">
        <v>0</v>
      </c>
      <c r="F684" s="40" t="s">
        <v>0</v>
      </c>
    </row>
    <row r="685" spans="1:7" ht="12">
      <c r="A685" s="44">
        <v>38467.885416666664</v>
      </c>
      <c r="G685" s="40" t="s">
        <v>0</v>
      </c>
    </row>
    <row r="686" spans="1:7" ht="12">
      <c r="A686" s="44">
        <v>38468.427083333336</v>
      </c>
      <c r="G686" s="40" t="s">
        <v>0</v>
      </c>
    </row>
    <row r="687" spans="1:6" ht="12">
      <c r="A687" s="44">
        <v>38468.43263888889</v>
      </c>
      <c r="D687" s="40" t="s">
        <v>0</v>
      </c>
      <c r="E687" s="40" t="s">
        <v>0</v>
      </c>
      <c r="F687" s="42" t="s">
        <v>1</v>
      </c>
    </row>
    <row r="688" spans="1:3" ht="12">
      <c r="A688" s="44">
        <v>38468.44027777778</v>
      </c>
      <c r="B688" s="40" t="s">
        <v>0</v>
      </c>
      <c r="C688" s="40" t="s">
        <v>0</v>
      </c>
    </row>
    <row r="689" spans="1:6" ht="12">
      <c r="A689" s="44">
        <v>38468.589583333334</v>
      </c>
      <c r="D689" s="40" t="s">
        <v>0</v>
      </c>
      <c r="E689" s="42" t="s">
        <v>1</v>
      </c>
      <c r="F689" s="42" t="s">
        <v>1</v>
      </c>
    </row>
    <row r="690" spans="1:3" ht="12">
      <c r="A690" s="44">
        <v>38468.59652777778</v>
      </c>
      <c r="B690" s="40" t="s">
        <v>0</v>
      </c>
      <c r="C690" s="42" t="s">
        <v>1</v>
      </c>
    </row>
    <row r="691" spans="1:6" ht="12">
      <c r="A691" s="44">
        <v>38468.74097222222</v>
      </c>
      <c r="B691" s="40" t="s">
        <v>0</v>
      </c>
      <c r="C691" s="42" t="s">
        <v>1</v>
      </c>
      <c r="D691" s="40" t="s">
        <v>0</v>
      </c>
      <c r="E691" s="42" t="s">
        <v>1</v>
      </c>
      <c r="F691" s="40" t="s">
        <v>0</v>
      </c>
    </row>
    <row r="692" spans="1:3" ht="12">
      <c r="A692" s="44">
        <v>38468.9875</v>
      </c>
      <c r="B692" s="40" t="s">
        <v>0</v>
      </c>
      <c r="C692" s="40" t="s">
        <v>0</v>
      </c>
    </row>
    <row r="693" spans="1:6" ht="12">
      <c r="A693" s="44">
        <v>38468.993055555555</v>
      </c>
      <c r="D693" s="40" t="s">
        <v>0</v>
      </c>
      <c r="E693" s="40" t="s">
        <v>0</v>
      </c>
      <c r="F693" s="40" t="s">
        <v>0</v>
      </c>
    </row>
    <row r="694" spans="1:7" ht="12">
      <c r="A694" s="44">
        <v>38469.42083333333</v>
      </c>
      <c r="G694" s="40" t="s">
        <v>0</v>
      </c>
    </row>
    <row r="695" spans="1:6" ht="12">
      <c r="A695" s="44">
        <v>38469.427777777775</v>
      </c>
      <c r="D695" s="40" t="s">
        <v>0</v>
      </c>
      <c r="E695" s="40" t="s">
        <v>0</v>
      </c>
      <c r="F695" s="42" t="s">
        <v>1</v>
      </c>
    </row>
    <row r="696" spans="1:3" ht="12">
      <c r="A696" s="44">
        <v>38469.52847222222</v>
      </c>
      <c r="B696" s="40" t="s">
        <v>0</v>
      </c>
      <c r="C696" s="40" t="s">
        <v>0</v>
      </c>
    </row>
    <row r="697" spans="1:3" ht="12">
      <c r="A697" s="44">
        <v>38469.71041666667</v>
      </c>
      <c r="B697" s="40" t="s">
        <v>0</v>
      </c>
      <c r="C697" s="42" t="s">
        <v>1</v>
      </c>
    </row>
    <row r="698" spans="1:6" ht="12">
      <c r="A698" s="44">
        <v>38469.71875</v>
      </c>
      <c r="D698" s="40" t="s">
        <v>0</v>
      </c>
      <c r="E698" s="40" t="s">
        <v>0</v>
      </c>
      <c r="F698" s="42" t="s">
        <v>1</v>
      </c>
    </row>
    <row r="699" spans="1:3" ht="12">
      <c r="A699" s="44">
        <v>38469.95694444444</v>
      </c>
      <c r="B699" s="40" t="s">
        <v>0</v>
      </c>
      <c r="C699" s="40" t="s">
        <v>0</v>
      </c>
    </row>
    <row r="700" spans="1:6" ht="12">
      <c r="A700" s="44">
        <v>38469.9625</v>
      </c>
      <c r="D700" s="40" t="s">
        <v>0</v>
      </c>
      <c r="E700" s="40" t="s">
        <v>0</v>
      </c>
      <c r="F700" s="40" t="s">
        <v>0</v>
      </c>
    </row>
    <row r="701" spans="1:7" ht="12">
      <c r="A701" s="44">
        <v>38469.96944444445</v>
      </c>
      <c r="G701" s="40" t="s">
        <v>0</v>
      </c>
    </row>
    <row r="702" spans="1:7" ht="12">
      <c r="A702" s="44">
        <v>38470.427777777775</v>
      </c>
      <c r="G702" s="40" t="s">
        <v>0</v>
      </c>
    </row>
    <row r="703" spans="1:6" ht="12">
      <c r="A703" s="44">
        <v>38470.4375</v>
      </c>
      <c r="D703" s="40" t="s">
        <v>0</v>
      </c>
      <c r="E703" s="40" t="s">
        <v>0</v>
      </c>
      <c r="F703" s="40" t="s">
        <v>0</v>
      </c>
    </row>
    <row r="704" spans="1:3" ht="12">
      <c r="A704" s="44">
        <v>38470.447916666664</v>
      </c>
      <c r="B704" s="40" t="s">
        <v>0</v>
      </c>
      <c r="C704" s="40" t="s">
        <v>0</v>
      </c>
    </row>
    <row r="705" spans="1:3" ht="12">
      <c r="A705" s="44">
        <v>38470.51458333333</v>
      </c>
      <c r="B705" s="40" t="s">
        <v>0</v>
      </c>
      <c r="C705" s="40" t="s">
        <v>0</v>
      </c>
    </row>
    <row r="706" spans="1:6" ht="12">
      <c r="A706" s="44">
        <v>38470.561111111114</v>
      </c>
      <c r="D706" s="40" t="s">
        <v>0</v>
      </c>
      <c r="E706" s="40" t="s">
        <v>0</v>
      </c>
      <c r="F706" s="40" t="s">
        <v>0</v>
      </c>
    </row>
    <row r="707" spans="1:3" ht="12">
      <c r="A707" s="44">
        <v>38470.575</v>
      </c>
      <c r="B707" s="40" t="s">
        <v>0</v>
      </c>
      <c r="C707" s="40" t="s">
        <v>0</v>
      </c>
    </row>
    <row r="708" spans="1:3" ht="12">
      <c r="A708" s="44">
        <v>38470.70208333333</v>
      </c>
      <c r="B708" s="40" t="s">
        <v>0</v>
      </c>
      <c r="C708" s="42" t="s">
        <v>1</v>
      </c>
    </row>
    <row r="709" spans="1:6" ht="12">
      <c r="A709" s="44">
        <v>38470.71041666667</v>
      </c>
      <c r="D709" s="40" t="s">
        <v>0</v>
      </c>
      <c r="E709" s="40" t="s">
        <v>0</v>
      </c>
      <c r="F709" s="42" t="s">
        <v>1</v>
      </c>
    </row>
    <row r="710" spans="1:7" ht="12">
      <c r="A710" s="44">
        <v>38470.756944444445</v>
      </c>
      <c r="G710" s="40" t="s">
        <v>0</v>
      </c>
    </row>
    <row r="711" spans="1:7" ht="12">
      <c r="A711" s="44">
        <v>38470.96875</v>
      </c>
      <c r="G711" s="40" t="s">
        <v>0</v>
      </c>
    </row>
    <row r="712" spans="1:7" ht="12">
      <c r="A712" s="44">
        <v>38471.447916666664</v>
      </c>
      <c r="G712" s="40" t="s">
        <v>0</v>
      </c>
    </row>
    <row r="713" spans="1:6" ht="12">
      <c r="A713" s="44">
        <v>38471.45625</v>
      </c>
      <c r="D713" s="40" t="s">
        <v>0</v>
      </c>
      <c r="E713" s="40" t="s">
        <v>0</v>
      </c>
      <c r="F713" s="40" t="s">
        <v>0</v>
      </c>
    </row>
    <row r="714" spans="1:3" ht="12">
      <c r="A714" s="44">
        <v>38471.46319444444</v>
      </c>
      <c r="B714" s="40" t="s">
        <v>0</v>
      </c>
      <c r="C714" s="40" t="s">
        <v>0</v>
      </c>
    </row>
    <row r="715" spans="1:6" ht="12">
      <c r="A715" s="44">
        <v>38471.65902777778</v>
      </c>
      <c r="B715" s="40" t="s">
        <v>0</v>
      </c>
      <c r="C715" s="40" t="s">
        <v>0</v>
      </c>
      <c r="D715" s="40" t="s">
        <v>0</v>
      </c>
      <c r="E715" s="40" t="s">
        <v>0</v>
      </c>
      <c r="F715" s="40" t="s">
        <v>0</v>
      </c>
    </row>
    <row r="716" spans="1:3" ht="12">
      <c r="A716" s="44">
        <v>38471.68125</v>
      </c>
      <c r="B716" s="40" t="s">
        <v>0</v>
      </c>
      <c r="C716" s="42" t="s">
        <v>1</v>
      </c>
    </row>
    <row r="717" spans="1:6" ht="12">
      <c r="A717" s="44">
        <v>38473.603472222225</v>
      </c>
      <c r="D717" s="40" t="s">
        <v>0</v>
      </c>
      <c r="E717" s="40" t="s">
        <v>0</v>
      </c>
      <c r="F717" s="40" t="s">
        <v>0</v>
      </c>
    </row>
    <row r="718" spans="1:3" ht="12">
      <c r="A718" s="44">
        <v>38473.61111111111</v>
      </c>
      <c r="B718" s="40" t="s">
        <v>0</v>
      </c>
      <c r="C718" s="40" t="s">
        <v>0</v>
      </c>
    </row>
    <row r="719" spans="1:3" ht="12">
      <c r="A719" s="44">
        <v>38473.970138888886</v>
      </c>
      <c r="B719" s="40" t="s">
        <v>0</v>
      </c>
      <c r="C719" s="40" t="s">
        <v>0</v>
      </c>
    </row>
    <row r="720" spans="1:6" ht="12">
      <c r="A720" s="44">
        <v>38473.975694444445</v>
      </c>
      <c r="D720" s="40" t="s">
        <v>0</v>
      </c>
      <c r="E720" s="40" t="s">
        <v>0</v>
      </c>
      <c r="F720" s="40" t="s">
        <v>0</v>
      </c>
    </row>
    <row r="721" spans="1:7" ht="12">
      <c r="A721" s="44">
        <v>38473.981944444444</v>
      </c>
      <c r="G721" s="40" t="s">
        <v>0</v>
      </c>
    </row>
    <row r="722" spans="1:7" ht="12">
      <c r="A722" s="44">
        <v>38474.427083333336</v>
      </c>
      <c r="G722" s="40" t="s">
        <v>0</v>
      </c>
    </row>
    <row r="723" spans="1:6" ht="12">
      <c r="A723" s="44">
        <v>38474.43472222222</v>
      </c>
      <c r="D723" s="40" t="s">
        <v>0</v>
      </c>
      <c r="E723" s="40" t="s">
        <v>0</v>
      </c>
      <c r="F723" s="40" t="s">
        <v>0</v>
      </c>
    </row>
    <row r="724" spans="1:3" ht="12">
      <c r="A724" s="44">
        <v>38474.44027777778</v>
      </c>
      <c r="B724" s="40" t="s">
        <v>0</v>
      </c>
      <c r="C724" s="40" t="s">
        <v>0</v>
      </c>
    </row>
    <row r="725" spans="1:3" ht="12">
      <c r="A725" s="44">
        <v>38474.57847222222</v>
      </c>
      <c r="B725" s="40" t="s">
        <v>0</v>
      </c>
      <c r="C725" s="40" t="s">
        <v>0</v>
      </c>
    </row>
    <row r="726" spans="1:6" ht="12">
      <c r="A726" s="44">
        <v>38474.62847222222</v>
      </c>
      <c r="D726" s="40" t="s">
        <v>0</v>
      </c>
      <c r="E726" s="40" t="s">
        <v>0</v>
      </c>
      <c r="F726" s="40" t="s">
        <v>0</v>
      </c>
    </row>
    <row r="727" spans="1:3" ht="12">
      <c r="A727" s="44">
        <v>38474.6375</v>
      </c>
      <c r="B727" s="40" t="s">
        <v>0</v>
      </c>
      <c r="C727" s="40" t="s">
        <v>0</v>
      </c>
    </row>
    <row r="728" spans="1:6" ht="12">
      <c r="A728" s="44">
        <v>38474.68958333333</v>
      </c>
      <c r="E728" s="40" t="s">
        <v>0</v>
      </c>
      <c r="F728" s="42" t="s">
        <v>1</v>
      </c>
    </row>
    <row r="729" spans="1:6" ht="12">
      <c r="A729" s="44">
        <v>38474.73055555556</v>
      </c>
      <c r="B729" s="40" t="s">
        <v>0</v>
      </c>
      <c r="C729" s="40" t="s">
        <v>0</v>
      </c>
      <c r="D729" s="40" t="s">
        <v>0</v>
      </c>
      <c r="E729" s="40" t="s">
        <v>0</v>
      </c>
      <c r="F729" s="42" t="s">
        <v>1</v>
      </c>
    </row>
    <row r="730" spans="1:3" ht="12">
      <c r="A730" s="44">
        <v>38474.98402777778</v>
      </c>
      <c r="B730" s="40" t="s">
        <v>0</v>
      </c>
      <c r="C730" s="40" t="s">
        <v>0</v>
      </c>
    </row>
    <row r="731" spans="1:6" ht="12">
      <c r="A731" s="44">
        <v>38474.99375</v>
      </c>
      <c r="D731" s="40" t="s">
        <v>0</v>
      </c>
      <c r="E731" s="40" t="s">
        <v>0</v>
      </c>
      <c r="F731" s="40" t="s">
        <v>0</v>
      </c>
    </row>
    <row r="732" spans="1:7" ht="12">
      <c r="A732" s="44">
        <v>38475.40625</v>
      </c>
      <c r="G732" s="40" t="s">
        <v>0</v>
      </c>
    </row>
    <row r="733" spans="1:6" ht="12">
      <c r="A733" s="44">
        <v>38475.42013888889</v>
      </c>
      <c r="F733" s="40" t="s">
        <v>0</v>
      </c>
    </row>
    <row r="734" spans="1:6" ht="12">
      <c r="A734" s="44">
        <v>38475.4375</v>
      </c>
      <c r="D734" s="40" t="s">
        <v>0</v>
      </c>
      <c r="E734" s="40" t="s">
        <v>0</v>
      </c>
      <c r="F734" s="42" t="s">
        <v>1</v>
      </c>
    </row>
    <row r="735" spans="1:3" ht="12">
      <c r="A735" s="44">
        <v>38475.47222222222</v>
      </c>
      <c r="B735" s="40" t="s">
        <v>0</v>
      </c>
      <c r="C735" s="40" t="s">
        <v>0</v>
      </c>
    </row>
    <row r="736" spans="1:3" ht="12">
      <c r="A736" s="44">
        <v>38475.63958333333</v>
      </c>
      <c r="B736" s="40" t="s">
        <v>0</v>
      </c>
      <c r="C736" s="40" t="s">
        <v>0</v>
      </c>
    </row>
    <row r="737" spans="1:6" ht="12">
      <c r="A737" s="44">
        <v>38475.67013888889</v>
      </c>
      <c r="F737" s="40" t="s">
        <v>0</v>
      </c>
    </row>
    <row r="738" spans="1:6" ht="12">
      <c r="A738" s="44">
        <v>38475.677777777775</v>
      </c>
      <c r="B738" s="40" t="s">
        <v>0</v>
      </c>
      <c r="C738" s="40" t="s">
        <v>0</v>
      </c>
      <c r="D738" s="40" t="s">
        <v>0</v>
      </c>
      <c r="E738" s="40" t="s">
        <v>0</v>
      </c>
      <c r="F738" s="42" t="s">
        <v>1</v>
      </c>
    </row>
    <row r="739" spans="1:3" ht="12">
      <c r="A739" s="44">
        <v>38475.802083333336</v>
      </c>
      <c r="B739" s="40" t="s">
        <v>0</v>
      </c>
      <c r="C739" s="42" t="s">
        <v>1</v>
      </c>
    </row>
    <row r="740" spans="1:6" ht="12">
      <c r="A740" s="44">
        <v>38475.80972222222</v>
      </c>
      <c r="D740" s="40" t="s">
        <v>0</v>
      </c>
      <c r="E740" s="40" t="s">
        <v>0</v>
      </c>
      <c r="F740" s="40" t="s">
        <v>0</v>
      </c>
    </row>
    <row r="741" spans="1:7" ht="12">
      <c r="A741" s="44">
        <v>38475.816666666666</v>
      </c>
      <c r="G741" s="40" t="s">
        <v>0</v>
      </c>
    </row>
    <row r="742" spans="1:6" ht="12">
      <c r="A742" s="44">
        <v>38476.33819444444</v>
      </c>
      <c r="E742" s="40" t="s">
        <v>0</v>
      </c>
      <c r="F742" s="42" t="s">
        <v>1</v>
      </c>
    </row>
    <row r="743" spans="1:7" ht="12">
      <c r="A743" s="44">
        <v>38476.44305555556</v>
      </c>
      <c r="G743" s="40" t="s">
        <v>0</v>
      </c>
    </row>
    <row r="744" spans="1:6" ht="12">
      <c r="A744" s="44">
        <v>38476.450694444444</v>
      </c>
      <c r="D744" s="40" t="s">
        <v>0</v>
      </c>
      <c r="E744" s="40" t="s">
        <v>0</v>
      </c>
      <c r="F744" s="40" t="s">
        <v>0</v>
      </c>
    </row>
    <row r="745" spans="1:3" ht="12">
      <c r="A745" s="44">
        <v>38476.45694444444</v>
      </c>
      <c r="B745" s="40" t="s">
        <v>0</v>
      </c>
      <c r="C745" s="40" t="s">
        <v>0</v>
      </c>
    </row>
    <row r="746" spans="1:3" ht="12">
      <c r="A746" s="44">
        <v>38476.50208333333</v>
      </c>
      <c r="B746" s="40" t="s">
        <v>0</v>
      </c>
      <c r="C746" s="40" t="s">
        <v>0</v>
      </c>
    </row>
    <row r="747" spans="1:6" ht="12">
      <c r="A747" s="44">
        <v>38476.56180555555</v>
      </c>
      <c r="D747" s="40" t="s">
        <v>0</v>
      </c>
      <c r="E747" s="40" t="s">
        <v>0</v>
      </c>
      <c r="F747" s="40" t="s">
        <v>0</v>
      </c>
    </row>
    <row r="748" spans="1:3" ht="12">
      <c r="A748" s="44">
        <v>38476.57083333333</v>
      </c>
      <c r="B748" s="40" t="s">
        <v>0</v>
      </c>
      <c r="C748" s="42" t="s">
        <v>1</v>
      </c>
    </row>
    <row r="749" spans="1:3" ht="12">
      <c r="A749" s="44">
        <v>38476.75555555556</v>
      </c>
      <c r="B749" s="40" t="s">
        <v>0</v>
      </c>
      <c r="C749" s="42" t="s">
        <v>1</v>
      </c>
    </row>
    <row r="750" spans="1:6" ht="12">
      <c r="A750" s="44">
        <v>38476.76180555556</v>
      </c>
      <c r="D750" s="40" t="s">
        <v>0</v>
      </c>
      <c r="E750" s="40" t="s">
        <v>0</v>
      </c>
      <c r="F750" s="42" t="s">
        <v>1</v>
      </c>
    </row>
    <row r="751" spans="1:6" ht="12">
      <c r="A751" s="44">
        <v>38477.572916666664</v>
      </c>
      <c r="D751" s="40" t="s">
        <v>0</v>
      </c>
      <c r="E751" s="40" t="s">
        <v>0</v>
      </c>
      <c r="F751" s="40" t="s">
        <v>0</v>
      </c>
    </row>
    <row r="752" spans="1:3" ht="12">
      <c r="A752" s="44">
        <v>38477.583333333336</v>
      </c>
      <c r="B752" s="40" t="s">
        <v>0</v>
      </c>
      <c r="C752" s="40" t="s">
        <v>0</v>
      </c>
    </row>
    <row r="753" spans="1:6" ht="12">
      <c r="A753" s="44">
        <v>38477.717361111114</v>
      </c>
      <c r="B753" s="40" t="s">
        <v>0</v>
      </c>
      <c r="C753" s="42" t="s">
        <v>1</v>
      </c>
      <c r="D753" s="40" t="s">
        <v>0</v>
      </c>
      <c r="E753" s="40" t="s">
        <v>0</v>
      </c>
      <c r="F753" s="42" t="s">
        <v>1</v>
      </c>
    </row>
    <row r="754" spans="1:3" ht="12">
      <c r="A754" s="44">
        <v>38477.85138888889</v>
      </c>
      <c r="B754" s="40" t="s">
        <v>0</v>
      </c>
      <c r="C754" s="40" t="s">
        <v>0</v>
      </c>
    </row>
    <row r="755" spans="1:6" ht="12">
      <c r="A755" s="44">
        <v>38477.85763888889</v>
      </c>
      <c r="D755" s="40" t="s">
        <v>0</v>
      </c>
      <c r="E755" s="40" t="s">
        <v>0</v>
      </c>
      <c r="F755" s="40" t="s">
        <v>0</v>
      </c>
    </row>
    <row r="756" spans="1:3" ht="12">
      <c r="A756" s="44">
        <v>38478.47222222222</v>
      </c>
      <c r="B756" s="40" t="s">
        <v>0</v>
      </c>
      <c r="C756" s="40" t="s">
        <v>0</v>
      </c>
    </row>
    <row r="757" spans="1:3" ht="12">
      <c r="A757" s="44">
        <v>38478.58819444444</v>
      </c>
      <c r="B757" s="40" t="s">
        <v>0</v>
      </c>
      <c r="C757" s="40" t="s">
        <v>0</v>
      </c>
    </row>
    <row r="758" spans="1:6" ht="12">
      <c r="A758" s="44">
        <v>38478.740277777775</v>
      </c>
      <c r="B758" s="40" t="s">
        <v>0</v>
      </c>
      <c r="C758" s="42" t="s">
        <v>1</v>
      </c>
      <c r="D758" s="40" t="s">
        <v>0</v>
      </c>
      <c r="E758" s="40" t="s">
        <v>0</v>
      </c>
      <c r="F758" s="42" t="s">
        <v>1</v>
      </c>
    </row>
    <row r="759" spans="1:3" ht="12">
      <c r="A759" s="44">
        <v>38478.9875</v>
      </c>
      <c r="B759" s="40" t="s">
        <v>0</v>
      </c>
      <c r="C759" s="40" t="s">
        <v>0</v>
      </c>
    </row>
    <row r="760" spans="1:6" ht="12">
      <c r="A760" s="44">
        <v>38478.99236111111</v>
      </c>
      <c r="D760" s="40" t="s">
        <v>0</v>
      </c>
      <c r="E760" s="40" t="s">
        <v>0</v>
      </c>
      <c r="F760" s="40" t="s">
        <v>0</v>
      </c>
    </row>
    <row r="761" spans="1:7" ht="12">
      <c r="A761" s="44">
        <v>38479.73888888889</v>
      </c>
      <c r="G761" s="40" t="s">
        <v>0</v>
      </c>
    </row>
    <row r="762" spans="1:6" ht="12">
      <c r="A762" s="44">
        <v>38479.74513888889</v>
      </c>
      <c r="D762" s="40" t="s">
        <v>0</v>
      </c>
      <c r="E762" s="40" t="s">
        <v>0</v>
      </c>
      <c r="F762" s="40" t="s">
        <v>0</v>
      </c>
    </row>
    <row r="763" spans="1:3" ht="12">
      <c r="A763" s="44">
        <v>38479.75069444445</v>
      </c>
      <c r="B763" s="40" t="s">
        <v>0</v>
      </c>
      <c r="C763" s="40" t="s">
        <v>0</v>
      </c>
    </row>
    <row r="764" spans="1:7" ht="12">
      <c r="A764" s="44">
        <v>38481.43402777778</v>
      </c>
      <c r="G764" s="40" t="s">
        <v>0</v>
      </c>
    </row>
    <row r="765" spans="1:6" ht="12">
      <c r="A765" s="44">
        <v>38481.44097222222</v>
      </c>
      <c r="D765" s="40" t="s">
        <v>0</v>
      </c>
      <c r="E765" s="40" t="s">
        <v>0</v>
      </c>
      <c r="F765" s="40" t="s">
        <v>0</v>
      </c>
    </row>
    <row r="766" spans="1:3" ht="12">
      <c r="A766" s="44">
        <v>38481.45</v>
      </c>
      <c r="B766" s="40" t="s">
        <v>0</v>
      </c>
      <c r="C766" s="40" t="s">
        <v>0</v>
      </c>
    </row>
    <row r="767" spans="1:6" ht="12">
      <c r="A767" s="44">
        <v>38481.586805555555</v>
      </c>
      <c r="B767" s="40" t="s">
        <v>0</v>
      </c>
      <c r="C767" s="40" t="s">
        <v>0</v>
      </c>
      <c r="D767" s="40" t="s">
        <v>0</v>
      </c>
      <c r="E767" s="40" t="s">
        <v>0</v>
      </c>
      <c r="F767" s="40" t="s">
        <v>0</v>
      </c>
    </row>
    <row r="768" spans="1:3" ht="12">
      <c r="A768" s="44">
        <v>38481.71666666667</v>
      </c>
      <c r="B768" s="40" t="s">
        <v>0</v>
      </c>
      <c r="C768" s="42" t="s">
        <v>1</v>
      </c>
    </row>
    <row r="769" spans="1:6" ht="12">
      <c r="A769" s="44">
        <v>38481.728472222225</v>
      </c>
      <c r="D769" s="40" t="s">
        <v>0</v>
      </c>
      <c r="E769" s="40" t="s">
        <v>0</v>
      </c>
      <c r="F769" s="40" t="s">
        <v>0</v>
      </c>
    </row>
    <row r="770" spans="1:15" ht="12">
      <c r="A770" s="44">
        <v>38481.73819444444</v>
      </c>
      <c r="B770" s="40" t="s">
        <v>0</v>
      </c>
      <c r="C770" s="40" t="s">
        <v>0</v>
      </c>
      <c r="O770" s="29" t="s">
        <v>29</v>
      </c>
    </row>
    <row r="771" spans="1:3" ht="12">
      <c r="A771" s="44">
        <v>38481.9875</v>
      </c>
      <c r="B771" s="40" t="s">
        <v>0</v>
      </c>
      <c r="C771" s="40" t="s">
        <v>0</v>
      </c>
    </row>
    <row r="772" spans="1:6" ht="12">
      <c r="A772" s="44">
        <v>38481.993055555555</v>
      </c>
      <c r="D772" s="40" t="s">
        <v>0</v>
      </c>
      <c r="E772" s="40" t="s">
        <v>0</v>
      </c>
      <c r="F772" s="40" t="s">
        <v>0</v>
      </c>
    </row>
    <row r="773" spans="1:7" ht="12">
      <c r="A773" s="44">
        <v>38482.375</v>
      </c>
      <c r="G773" s="40" t="s">
        <v>0</v>
      </c>
    </row>
    <row r="774" spans="1:6" ht="12">
      <c r="A774" s="44">
        <v>38482.42916666667</v>
      </c>
      <c r="D774" s="40" t="s">
        <v>0</v>
      </c>
      <c r="E774" s="40" t="s">
        <v>0</v>
      </c>
      <c r="F774" s="42" t="s">
        <v>1</v>
      </c>
    </row>
    <row r="775" spans="1:3" ht="12">
      <c r="A775" s="44">
        <v>38482.44097222222</v>
      </c>
      <c r="B775" s="40" t="s">
        <v>0</v>
      </c>
      <c r="C775" s="40" t="s">
        <v>0</v>
      </c>
    </row>
    <row r="776" spans="1:6" ht="12">
      <c r="A776" s="44">
        <v>38482.59930555556</v>
      </c>
      <c r="B776" s="40" t="s">
        <v>0</v>
      </c>
      <c r="C776" s="40" t="s">
        <v>0</v>
      </c>
      <c r="D776" s="40" t="s">
        <v>0</v>
      </c>
      <c r="E776" s="40" t="s">
        <v>0</v>
      </c>
      <c r="F776" s="40" t="s">
        <v>0</v>
      </c>
    </row>
    <row r="777" spans="1:6" ht="12">
      <c r="A777" s="44">
        <v>38482.66527777778</v>
      </c>
      <c r="D777" s="40" t="s">
        <v>0</v>
      </c>
      <c r="E777" s="40" t="s">
        <v>0</v>
      </c>
      <c r="F777" s="42" t="s">
        <v>1</v>
      </c>
    </row>
    <row r="778" spans="1:6" ht="12">
      <c r="A778" s="44">
        <v>38482.7</v>
      </c>
      <c r="D778" s="40" t="s">
        <v>0</v>
      </c>
      <c r="E778" s="40" t="s">
        <v>0</v>
      </c>
      <c r="F778" s="40" t="s">
        <v>0</v>
      </c>
    </row>
    <row r="779" spans="1:6" ht="12">
      <c r="A779" s="44">
        <v>38482.74097222222</v>
      </c>
      <c r="B779" s="40" t="s">
        <v>0</v>
      </c>
      <c r="C779" s="42" t="s">
        <v>1</v>
      </c>
      <c r="D779" s="40" t="s">
        <v>0</v>
      </c>
      <c r="E779" s="40" t="s">
        <v>0</v>
      </c>
      <c r="F779" s="42" t="s">
        <v>1</v>
      </c>
    </row>
    <row r="780" spans="1:6" ht="12">
      <c r="A780" s="44">
        <v>38482.74513888889</v>
      </c>
      <c r="F780" s="40" t="s">
        <v>0</v>
      </c>
    </row>
    <row r="781" spans="1:3" ht="12">
      <c r="A781" s="44">
        <v>38482.8</v>
      </c>
      <c r="B781" s="40" t="s">
        <v>0</v>
      </c>
      <c r="C781" s="42" t="s">
        <v>1</v>
      </c>
    </row>
    <row r="782" spans="1:6" ht="12">
      <c r="A782" s="44">
        <v>38482.80972222222</v>
      </c>
      <c r="D782" s="40" t="s">
        <v>0</v>
      </c>
      <c r="E782" s="40" t="s">
        <v>0</v>
      </c>
      <c r="F782" s="40" t="s">
        <v>0</v>
      </c>
    </row>
    <row r="783" spans="1:7" ht="12">
      <c r="A783" s="44">
        <v>38482.816666666666</v>
      </c>
      <c r="G783" s="40" t="s">
        <v>0</v>
      </c>
    </row>
    <row r="784" spans="1:7" ht="12">
      <c r="A784" s="44">
        <v>38482.9</v>
      </c>
      <c r="D784" s="40" t="s">
        <v>0</v>
      </c>
      <c r="E784" s="40" t="s">
        <v>0</v>
      </c>
      <c r="F784" s="40" t="s">
        <v>0</v>
      </c>
      <c r="G784" s="40"/>
    </row>
    <row r="785" spans="1:7" ht="12">
      <c r="A785" s="44">
        <v>38483.427083333336</v>
      </c>
      <c r="G785" s="40" t="s">
        <v>0</v>
      </c>
    </row>
    <row r="786" spans="1:6" ht="12">
      <c r="A786" s="44">
        <v>38483.43472222222</v>
      </c>
      <c r="D786" s="40" t="s">
        <v>0</v>
      </c>
      <c r="E786" s="40" t="s">
        <v>0</v>
      </c>
      <c r="F786" s="42" t="s">
        <v>1</v>
      </c>
    </row>
    <row r="787" spans="1:3" ht="12">
      <c r="A787" s="44">
        <v>38483.44027777778</v>
      </c>
      <c r="B787" s="40" t="s">
        <v>0</v>
      </c>
      <c r="C787" s="40" t="s">
        <v>0</v>
      </c>
    </row>
    <row r="788" spans="1:6" ht="12">
      <c r="A788" s="44">
        <v>38483.663194444445</v>
      </c>
      <c r="B788" s="40" t="s">
        <v>0</v>
      </c>
      <c r="C788" s="40" t="s">
        <v>0</v>
      </c>
      <c r="D788" s="40" t="s">
        <v>0</v>
      </c>
      <c r="E788" s="40" t="s">
        <v>0</v>
      </c>
      <c r="F788" s="42" t="s">
        <v>1</v>
      </c>
    </row>
    <row r="789" spans="1:3" ht="12">
      <c r="A789" s="44">
        <v>38483.8</v>
      </c>
      <c r="B789" s="40" t="s">
        <v>0</v>
      </c>
      <c r="C789" s="42" t="s">
        <v>1</v>
      </c>
    </row>
    <row r="790" spans="1:6" ht="12">
      <c r="A790" s="44">
        <v>38483.80902777778</v>
      </c>
      <c r="D790" s="40" t="s">
        <v>0</v>
      </c>
      <c r="E790" s="40" t="s">
        <v>0</v>
      </c>
      <c r="F790" s="40" t="s">
        <v>0</v>
      </c>
    </row>
    <row r="791" spans="1:3" ht="12">
      <c r="A791" s="44">
        <v>38483.97083333333</v>
      </c>
      <c r="B791" s="40" t="s">
        <v>0</v>
      </c>
      <c r="C791" s="40" t="s">
        <v>0</v>
      </c>
    </row>
    <row r="792" spans="1:6" ht="12">
      <c r="A792" s="44">
        <v>38483.975694444445</v>
      </c>
      <c r="D792" s="40" t="s">
        <v>0</v>
      </c>
      <c r="E792" s="40" t="s">
        <v>0</v>
      </c>
      <c r="F792" s="40" t="s">
        <v>0</v>
      </c>
    </row>
    <row r="793" spans="1:7" ht="12">
      <c r="A793" s="44">
        <v>38483.981944444444</v>
      </c>
      <c r="G793" s="40" t="s">
        <v>0</v>
      </c>
    </row>
    <row r="794" spans="1:7" ht="12">
      <c r="A794" s="44">
        <v>38484.51875</v>
      </c>
      <c r="G794" s="40" t="s">
        <v>0</v>
      </c>
    </row>
    <row r="795" spans="1:6" ht="12">
      <c r="A795" s="44">
        <v>38484.527083333334</v>
      </c>
      <c r="D795" s="40" t="s">
        <v>0</v>
      </c>
      <c r="E795" s="40" t="s">
        <v>0</v>
      </c>
      <c r="F795" s="40" t="s">
        <v>0</v>
      </c>
    </row>
    <row r="796" spans="1:3" ht="12">
      <c r="A796" s="44">
        <v>38484.53333333333</v>
      </c>
      <c r="B796" s="40" t="s">
        <v>0</v>
      </c>
      <c r="C796" s="42" t="s">
        <v>1</v>
      </c>
    </row>
    <row r="797" spans="1:3" ht="12">
      <c r="A797" s="44">
        <v>38484.675</v>
      </c>
      <c r="B797" s="40" t="s">
        <v>0</v>
      </c>
      <c r="C797" s="42" t="s">
        <v>1</v>
      </c>
    </row>
    <row r="798" spans="1:6" ht="12">
      <c r="A798" s="44">
        <v>38484.6875</v>
      </c>
      <c r="D798" s="40" t="s">
        <v>0</v>
      </c>
      <c r="E798" s="40" t="s">
        <v>0</v>
      </c>
      <c r="F798" s="40" t="s">
        <v>0</v>
      </c>
    </row>
    <row r="799" spans="1:7" ht="12">
      <c r="A799" s="44">
        <v>38485.447916666664</v>
      </c>
      <c r="G799" s="40" t="s">
        <v>0</v>
      </c>
    </row>
    <row r="800" spans="1:6" ht="12">
      <c r="A800" s="44">
        <v>38485.46041666667</v>
      </c>
      <c r="D800" s="40" t="s">
        <v>0</v>
      </c>
      <c r="E800" s="40" t="s">
        <v>0</v>
      </c>
      <c r="F800" s="40" t="s">
        <v>0</v>
      </c>
    </row>
    <row r="801" spans="1:3" ht="12">
      <c r="A801" s="44">
        <v>38485.48611111111</v>
      </c>
      <c r="B801" s="40" t="s">
        <v>0</v>
      </c>
      <c r="C801" s="40" t="s">
        <v>0</v>
      </c>
    </row>
    <row r="802" spans="1:3" ht="12">
      <c r="A802" s="44">
        <v>38485.58472222222</v>
      </c>
      <c r="B802" s="40" t="s">
        <v>0</v>
      </c>
      <c r="C802" s="40" t="s">
        <v>0</v>
      </c>
    </row>
    <row r="803" spans="1:3" ht="12">
      <c r="A803" s="44">
        <v>38485.739583333336</v>
      </c>
      <c r="B803" s="40" t="s">
        <v>0</v>
      </c>
      <c r="C803" s="42" t="s">
        <v>1</v>
      </c>
    </row>
    <row r="804" spans="1:6" ht="12">
      <c r="A804" s="44">
        <v>38485.74652777778</v>
      </c>
      <c r="D804" s="40" t="s">
        <v>0</v>
      </c>
      <c r="E804" s="40" t="s">
        <v>0</v>
      </c>
      <c r="F804" s="42" t="s">
        <v>1</v>
      </c>
    </row>
    <row r="805" spans="1:3" ht="12">
      <c r="A805" s="44">
        <v>38485.970138888886</v>
      </c>
      <c r="B805" s="40" t="s">
        <v>0</v>
      </c>
      <c r="C805" s="40" t="s">
        <v>0</v>
      </c>
    </row>
    <row r="806" spans="1:6" ht="12">
      <c r="A806" s="44">
        <v>38485.975694444445</v>
      </c>
      <c r="D806" s="40" t="s">
        <v>0</v>
      </c>
      <c r="E806" s="40" t="s">
        <v>0</v>
      </c>
      <c r="F806" s="40" t="s">
        <v>0</v>
      </c>
    </row>
    <row r="807" spans="1:7" ht="12">
      <c r="A807" s="44">
        <v>38485.98263888889</v>
      </c>
      <c r="G807" s="40" t="s">
        <v>0</v>
      </c>
    </row>
    <row r="808" spans="1:7" ht="12">
      <c r="A808" s="44">
        <v>38486.583333333336</v>
      </c>
      <c r="G808" s="40" t="s">
        <v>0</v>
      </c>
    </row>
    <row r="809" spans="1:6" ht="12">
      <c r="A809" s="44">
        <v>38486.589583333334</v>
      </c>
      <c r="D809" s="40" t="s">
        <v>0</v>
      </c>
      <c r="E809" s="40" t="s">
        <v>0</v>
      </c>
      <c r="F809" s="40" t="s">
        <v>0</v>
      </c>
    </row>
    <row r="810" spans="1:6" ht="12">
      <c r="A810" s="44">
        <v>38487.50347222222</v>
      </c>
      <c r="D810" s="40" t="s">
        <v>0</v>
      </c>
      <c r="E810" s="40" t="s">
        <v>0</v>
      </c>
      <c r="F810" s="40" t="s">
        <v>0</v>
      </c>
    </row>
    <row r="811" spans="1:3" ht="12">
      <c r="A811" s="44">
        <v>38487.538194444445</v>
      </c>
      <c r="B811" s="40" t="s">
        <v>0</v>
      </c>
      <c r="C811" s="40" t="s">
        <v>0</v>
      </c>
    </row>
    <row r="812" spans="1:3" ht="12">
      <c r="A812" s="44">
        <v>38487.788194444445</v>
      </c>
      <c r="B812" s="40" t="s">
        <v>0</v>
      </c>
      <c r="C812" s="40" t="s">
        <v>0</v>
      </c>
    </row>
    <row r="813" spans="1:6" ht="12">
      <c r="A813" s="44">
        <v>38487.79305555556</v>
      </c>
      <c r="D813" s="42" t="s">
        <v>1</v>
      </c>
      <c r="E813" s="40" t="s">
        <v>0</v>
      </c>
      <c r="F813" s="40" t="s">
        <v>0</v>
      </c>
    </row>
    <row r="814" spans="1:7" ht="12">
      <c r="A814" s="44">
        <v>38488.43472222222</v>
      </c>
      <c r="G814" s="40" t="s">
        <v>0</v>
      </c>
    </row>
    <row r="815" spans="1:6" ht="12">
      <c r="A815" s="44">
        <v>38488.44097222222</v>
      </c>
      <c r="D815" s="40" t="s">
        <v>0</v>
      </c>
      <c r="E815" s="40" t="s">
        <v>0</v>
      </c>
      <c r="F815" s="40" t="s">
        <v>0</v>
      </c>
    </row>
    <row r="816" spans="1:3" ht="12">
      <c r="A816" s="44">
        <v>38488.44652777778</v>
      </c>
      <c r="B816" s="40" t="s">
        <v>0</v>
      </c>
      <c r="C816" s="40" t="s">
        <v>0</v>
      </c>
    </row>
    <row r="817" spans="1:6" ht="12">
      <c r="A817" s="44">
        <v>38488.59722222222</v>
      </c>
      <c r="B817" s="40" t="s">
        <v>0</v>
      </c>
      <c r="C817" s="40" t="s">
        <v>0</v>
      </c>
      <c r="D817" s="40" t="s">
        <v>0</v>
      </c>
      <c r="E817" s="40" t="s">
        <v>0</v>
      </c>
      <c r="F817" s="40" t="s">
        <v>0</v>
      </c>
    </row>
    <row r="818" spans="1:6" ht="12">
      <c r="A818" s="44">
        <v>38488.74236111111</v>
      </c>
      <c r="E818" s="40" t="s">
        <v>0</v>
      </c>
      <c r="F818" s="42" t="s">
        <v>1</v>
      </c>
    </row>
    <row r="819" spans="1:6" ht="12">
      <c r="A819" s="44">
        <v>38488.775</v>
      </c>
      <c r="E819" s="40" t="s">
        <v>0</v>
      </c>
      <c r="F819" s="42" t="s">
        <v>1</v>
      </c>
    </row>
    <row r="820" spans="1:3" ht="12">
      <c r="A820" s="44">
        <v>38488.78402777778</v>
      </c>
      <c r="B820" s="40" t="s">
        <v>0</v>
      </c>
      <c r="C820" s="42" t="s">
        <v>1</v>
      </c>
    </row>
    <row r="821" spans="1:3" ht="12">
      <c r="A821" s="44">
        <v>38488.92847222222</v>
      </c>
      <c r="B821" s="40" t="s">
        <v>0</v>
      </c>
      <c r="C821" s="40" t="s">
        <v>0</v>
      </c>
    </row>
    <row r="822" spans="1:6" ht="12">
      <c r="A822" s="44">
        <v>38488.93472222222</v>
      </c>
      <c r="D822" s="40" t="s">
        <v>0</v>
      </c>
      <c r="E822" s="40" t="s">
        <v>0</v>
      </c>
      <c r="F822" s="40" t="s">
        <v>0</v>
      </c>
    </row>
    <row r="823" spans="1:7" ht="12">
      <c r="A823" s="44">
        <v>38488.94097222222</v>
      </c>
      <c r="G823" s="40" t="s">
        <v>0</v>
      </c>
    </row>
    <row r="824" spans="1:6" ht="12">
      <c r="A824" s="44">
        <v>38489.541666666664</v>
      </c>
      <c r="D824" s="40" t="s">
        <v>0</v>
      </c>
      <c r="E824" s="40" t="s">
        <v>0</v>
      </c>
      <c r="F824" s="40" t="s">
        <v>0</v>
      </c>
    </row>
    <row r="825" spans="1:3" ht="12">
      <c r="A825" s="44">
        <v>38489.54722222222</v>
      </c>
      <c r="B825" s="40" t="s">
        <v>0</v>
      </c>
      <c r="C825" s="40" t="s">
        <v>0</v>
      </c>
    </row>
    <row r="826" spans="1:6" ht="12">
      <c r="A826" s="44">
        <v>38489.70694444444</v>
      </c>
      <c r="B826" s="40" t="s">
        <v>0</v>
      </c>
      <c r="C826" s="42" t="s">
        <v>1</v>
      </c>
      <c r="D826" s="40" t="s">
        <v>0</v>
      </c>
      <c r="E826" s="40" t="s">
        <v>0</v>
      </c>
      <c r="F826" s="40" t="s">
        <v>0</v>
      </c>
    </row>
    <row r="827" spans="1:3" ht="12">
      <c r="A827" s="44">
        <v>38489.95763888889</v>
      </c>
      <c r="B827" s="40" t="s">
        <v>0</v>
      </c>
      <c r="C827" s="40" t="s">
        <v>0</v>
      </c>
    </row>
    <row r="828" spans="1:6" ht="12">
      <c r="A828" s="44">
        <v>38489.964583333334</v>
      </c>
      <c r="D828" s="40" t="s">
        <v>0</v>
      </c>
      <c r="E828" s="40" t="s">
        <v>0</v>
      </c>
      <c r="F828" s="40" t="s">
        <v>0</v>
      </c>
    </row>
    <row r="829" spans="1:7" ht="12">
      <c r="A829" s="44">
        <v>38490.43402777778</v>
      </c>
      <c r="G829" s="40" t="s">
        <v>0</v>
      </c>
    </row>
    <row r="830" spans="1:6" ht="12">
      <c r="A830" s="44">
        <v>38490.44027777778</v>
      </c>
      <c r="D830" s="40" t="s">
        <v>0</v>
      </c>
      <c r="E830" s="40" t="s">
        <v>0</v>
      </c>
      <c r="F830" s="40" t="s">
        <v>0</v>
      </c>
    </row>
    <row r="831" spans="1:3" ht="12">
      <c r="A831" s="44">
        <v>38490.45208333333</v>
      </c>
      <c r="B831" s="40" t="s">
        <v>0</v>
      </c>
      <c r="C831" s="42" t="s">
        <v>1</v>
      </c>
    </row>
    <row r="832" spans="1:6" ht="12">
      <c r="A832" s="44">
        <v>38490.54375</v>
      </c>
      <c r="B832" s="40" t="s">
        <v>0</v>
      </c>
      <c r="C832" s="40" t="s">
        <v>0</v>
      </c>
      <c r="D832" s="40" t="s">
        <v>0</v>
      </c>
      <c r="E832" s="40" t="s">
        <v>0</v>
      </c>
      <c r="F832" s="40" t="s">
        <v>0</v>
      </c>
    </row>
    <row r="833" spans="1:3" ht="12">
      <c r="A833" s="44">
        <v>38490.76666666667</v>
      </c>
      <c r="B833" s="40" t="s">
        <v>0</v>
      </c>
      <c r="C833" s="43">
        <v>1</v>
      </c>
    </row>
    <row r="834" spans="1:6" ht="12">
      <c r="A834" s="44">
        <v>38490.77291666667</v>
      </c>
      <c r="D834" s="40" t="s">
        <v>0</v>
      </c>
      <c r="E834" s="40" t="s">
        <v>0</v>
      </c>
      <c r="F834" s="42" t="s">
        <v>1</v>
      </c>
    </row>
    <row r="835" spans="1:6" ht="12">
      <c r="A835" s="44">
        <v>38490.790972222225</v>
      </c>
      <c r="D835" s="40" t="s">
        <v>0</v>
      </c>
      <c r="E835" s="40" t="s">
        <v>0</v>
      </c>
      <c r="F835" s="40" t="s">
        <v>0</v>
      </c>
    </row>
    <row r="836" spans="1:6" ht="12">
      <c r="A836" s="44">
        <v>38491.225694444445</v>
      </c>
      <c r="D836" s="40" t="s">
        <v>0</v>
      </c>
      <c r="E836" s="40" t="s">
        <v>0</v>
      </c>
      <c r="F836" s="40" t="s">
        <v>0</v>
      </c>
    </row>
    <row r="837" spans="1:6" ht="12">
      <c r="A837" s="44">
        <v>38491.32430555556</v>
      </c>
      <c r="D837" s="40" t="s">
        <v>0</v>
      </c>
      <c r="E837" s="40" t="s">
        <v>0</v>
      </c>
      <c r="F837" s="40" t="s">
        <v>0</v>
      </c>
    </row>
    <row r="838" spans="1:6" ht="12">
      <c r="A838" s="44">
        <v>38491.37222222222</v>
      </c>
      <c r="D838" s="40" t="s">
        <v>0</v>
      </c>
      <c r="E838" s="40" t="s">
        <v>0</v>
      </c>
      <c r="F838" s="40" t="s">
        <v>0</v>
      </c>
    </row>
    <row r="839" spans="1:7" ht="12">
      <c r="A839" s="44">
        <v>38491.433333333334</v>
      </c>
      <c r="G839" s="40" t="s">
        <v>0</v>
      </c>
    </row>
    <row r="840" spans="1:6" ht="12">
      <c r="A840" s="44">
        <v>38491.43958333333</v>
      </c>
      <c r="D840" s="40" t="s">
        <v>0</v>
      </c>
      <c r="E840" s="40" t="s">
        <v>0</v>
      </c>
      <c r="F840" s="40" t="s">
        <v>0</v>
      </c>
    </row>
    <row r="841" spans="1:3" ht="12">
      <c r="A841" s="44">
        <v>38491.44652777778</v>
      </c>
      <c r="B841" s="40" t="s">
        <v>0</v>
      </c>
      <c r="C841" s="40" t="s">
        <v>0</v>
      </c>
    </row>
    <row r="842" spans="1:4" ht="12">
      <c r="A842" s="44">
        <v>38491.49375</v>
      </c>
      <c r="B842" s="40" t="s">
        <v>0</v>
      </c>
      <c r="C842" s="40" t="s">
        <v>0</v>
      </c>
      <c r="D842" s="40" t="s">
        <v>0</v>
      </c>
    </row>
    <row r="843" spans="1:3" ht="12">
      <c r="A843" s="44">
        <v>38491.65138888889</v>
      </c>
      <c r="B843" s="40" t="s">
        <v>0</v>
      </c>
      <c r="C843" s="40" t="s">
        <v>0</v>
      </c>
    </row>
    <row r="844" spans="1:6" ht="12">
      <c r="A844" s="44">
        <v>38491.725694444445</v>
      </c>
      <c r="D844" s="40" t="s">
        <v>0</v>
      </c>
      <c r="E844" s="40" t="s">
        <v>0</v>
      </c>
      <c r="F844" s="40" t="s">
        <v>0</v>
      </c>
    </row>
    <row r="845" spans="1:7" ht="12">
      <c r="A845" s="44">
        <v>38491.74652777778</v>
      </c>
      <c r="G845" s="40" t="s">
        <v>0</v>
      </c>
    </row>
    <row r="846" spans="1:7" ht="12">
      <c r="A846" s="44">
        <v>38491.90833333333</v>
      </c>
      <c r="G846" s="40" t="s">
        <v>0</v>
      </c>
    </row>
    <row r="847" spans="1:7" ht="12">
      <c r="A847" s="44">
        <v>38492.57638888889</v>
      </c>
      <c r="G847" s="40" t="s">
        <v>0</v>
      </c>
    </row>
    <row r="848" spans="1:6" ht="12">
      <c r="A848" s="44">
        <v>38492.58819444444</v>
      </c>
      <c r="D848" s="40" t="s">
        <v>0</v>
      </c>
      <c r="E848" s="40" t="s">
        <v>0</v>
      </c>
      <c r="F848" s="40" t="s">
        <v>0</v>
      </c>
    </row>
    <row r="849" spans="1:3" ht="12">
      <c r="A849" s="44">
        <v>38492.592361111114</v>
      </c>
      <c r="B849" s="30" t="s">
        <v>0</v>
      </c>
      <c r="C849" s="31" t="s">
        <v>1</v>
      </c>
    </row>
    <row r="850" spans="1:3" ht="12">
      <c r="A850" s="44">
        <v>38492.759722222225</v>
      </c>
      <c r="B850" s="30" t="s">
        <v>0</v>
      </c>
      <c r="C850" s="31" t="s">
        <v>1</v>
      </c>
    </row>
    <row r="851" spans="1:6" ht="12">
      <c r="A851" s="44">
        <v>38492.76666666667</v>
      </c>
      <c r="D851" s="40" t="s">
        <v>0</v>
      </c>
      <c r="E851" s="40" t="s">
        <v>0</v>
      </c>
      <c r="F851" s="42" t="s">
        <v>1</v>
      </c>
    </row>
    <row r="852" spans="1:7" ht="12">
      <c r="A852" s="44">
        <v>38492.777083333334</v>
      </c>
      <c r="G852" s="30" t="s">
        <v>0</v>
      </c>
    </row>
    <row r="853" spans="1:6" ht="12">
      <c r="A853" s="44">
        <v>38494.52777777778</v>
      </c>
      <c r="D853" s="40" t="s">
        <v>0</v>
      </c>
      <c r="E853" s="40" t="s">
        <v>0</v>
      </c>
      <c r="F853" s="40" t="s">
        <v>0</v>
      </c>
    </row>
    <row r="854" spans="1:3" ht="12">
      <c r="A854" s="44">
        <v>38494.552777777775</v>
      </c>
      <c r="B854" s="40" t="s">
        <v>0</v>
      </c>
      <c r="C854" s="40" t="s">
        <v>0</v>
      </c>
    </row>
    <row r="855" spans="1:3" ht="12">
      <c r="A855" s="44">
        <v>38494.91527777778</v>
      </c>
      <c r="B855" s="40" t="s">
        <v>0</v>
      </c>
      <c r="C855" s="40" t="s">
        <v>0</v>
      </c>
    </row>
    <row r="856" spans="1:6" ht="12">
      <c r="A856" s="44">
        <v>38494.93402777778</v>
      </c>
      <c r="D856" s="40" t="s">
        <v>0</v>
      </c>
      <c r="E856" s="40" t="s">
        <v>0</v>
      </c>
      <c r="F856" s="40" t="s">
        <v>0</v>
      </c>
    </row>
    <row r="857" spans="1:7" ht="12">
      <c r="A857" s="44">
        <v>38494.94027777778</v>
      </c>
      <c r="G857" s="30" t="s">
        <v>0</v>
      </c>
    </row>
    <row r="858" spans="1:7" ht="12">
      <c r="A858" s="44">
        <v>38495.447916666664</v>
      </c>
      <c r="G858" s="30" t="s">
        <v>0</v>
      </c>
    </row>
    <row r="859" spans="1:6" ht="12">
      <c r="A859" s="44">
        <v>38495.45416666667</v>
      </c>
      <c r="D859" s="40" t="s">
        <v>0</v>
      </c>
      <c r="E859" s="40" t="s">
        <v>0</v>
      </c>
      <c r="F859" s="42" t="s">
        <v>1</v>
      </c>
    </row>
    <row r="860" spans="1:3" ht="12">
      <c r="A860" s="44">
        <v>38495.46111111111</v>
      </c>
      <c r="B860" s="40" t="s">
        <v>0</v>
      </c>
      <c r="C860" s="40" t="s">
        <v>0</v>
      </c>
    </row>
    <row r="861" spans="1:6" ht="12">
      <c r="A861" s="44">
        <v>38495.52361111111</v>
      </c>
      <c r="B861" s="40" t="s">
        <v>0</v>
      </c>
      <c r="C861" s="40" t="s">
        <v>0</v>
      </c>
      <c r="D861" s="40" t="s">
        <v>0</v>
      </c>
      <c r="E861" s="40" t="s">
        <v>0</v>
      </c>
      <c r="F861" s="40" t="s">
        <v>0</v>
      </c>
    </row>
    <row r="862" spans="1:3" ht="12">
      <c r="A862" s="44">
        <v>38495.67916666667</v>
      </c>
      <c r="B862" s="40" t="s">
        <v>0</v>
      </c>
      <c r="C862" s="40" t="s">
        <v>0</v>
      </c>
    </row>
    <row r="863" spans="1:6" ht="12">
      <c r="A863" s="44">
        <v>38495.71527777778</v>
      </c>
      <c r="D863" s="40" t="s">
        <v>0</v>
      </c>
      <c r="E863" s="40" t="s">
        <v>0</v>
      </c>
      <c r="F863" s="42" t="s">
        <v>1</v>
      </c>
    </row>
    <row r="864" spans="1:7" ht="12">
      <c r="A864" s="44">
        <v>38495.72361111111</v>
      </c>
      <c r="G864" s="30" t="s">
        <v>0</v>
      </c>
    </row>
    <row r="865" spans="1:3" ht="12">
      <c r="A865" s="44">
        <v>38496.24444444444</v>
      </c>
      <c r="B865" s="40" t="s">
        <v>0</v>
      </c>
      <c r="C865" s="40" t="s">
        <v>0</v>
      </c>
    </row>
    <row r="866" spans="1:6" ht="12">
      <c r="A866" s="44">
        <v>38496.25</v>
      </c>
      <c r="D866" s="40" t="s">
        <v>0</v>
      </c>
      <c r="E866" s="40" t="s">
        <v>0</v>
      </c>
      <c r="F866" s="40" t="s">
        <v>0</v>
      </c>
    </row>
    <row r="867" spans="1:3" ht="12">
      <c r="A867" s="44">
        <v>38496.33263888889</v>
      </c>
      <c r="B867" s="30" t="s">
        <v>0</v>
      </c>
      <c r="C867" s="31" t="s">
        <v>1</v>
      </c>
    </row>
    <row r="868" spans="1:6" ht="12">
      <c r="A868" s="44">
        <v>38496.33819444444</v>
      </c>
      <c r="D868" s="40" t="s">
        <v>0</v>
      </c>
      <c r="E868" s="40" t="s">
        <v>0</v>
      </c>
      <c r="F868" s="42" t="s">
        <v>1</v>
      </c>
    </row>
    <row r="869" spans="1:3" ht="12">
      <c r="A869" s="44">
        <v>38496.419444444444</v>
      </c>
      <c r="B869" s="30" t="s">
        <v>0</v>
      </c>
      <c r="C869" s="31" t="s">
        <v>1</v>
      </c>
    </row>
    <row r="870" spans="1:6" ht="12">
      <c r="A870" s="44">
        <v>38496.425</v>
      </c>
      <c r="D870" s="40" t="s">
        <v>0</v>
      </c>
      <c r="E870" s="40" t="s">
        <v>0</v>
      </c>
      <c r="F870" s="42" t="s">
        <v>1</v>
      </c>
    </row>
    <row r="871" spans="1:3" ht="12">
      <c r="A871" s="44">
        <v>38496.509722222225</v>
      </c>
      <c r="B871" s="30" t="s">
        <v>0</v>
      </c>
      <c r="C871" s="31" t="s">
        <v>1</v>
      </c>
    </row>
    <row r="872" spans="1:6" ht="12">
      <c r="A872" s="44">
        <v>38496.51527777778</v>
      </c>
      <c r="D872" s="40" t="s">
        <v>0</v>
      </c>
      <c r="E872" s="40" t="s">
        <v>0</v>
      </c>
      <c r="F872" s="42" t="s">
        <v>1</v>
      </c>
    </row>
    <row r="873" spans="1:3" ht="12">
      <c r="A873" s="44">
        <v>38496.60486111111</v>
      </c>
      <c r="B873" s="30" t="s">
        <v>0</v>
      </c>
      <c r="C873" s="31" t="s">
        <v>1</v>
      </c>
    </row>
    <row r="874" spans="1:6" ht="12">
      <c r="A874" s="44">
        <v>38496.61041666667</v>
      </c>
      <c r="D874" s="40" t="s">
        <v>0</v>
      </c>
      <c r="E874" s="40" t="s">
        <v>0</v>
      </c>
      <c r="F874" s="42" t="s">
        <v>1</v>
      </c>
    </row>
    <row r="875" spans="1:11" ht="12">
      <c r="A875" s="44">
        <v>38496.76388888889</v>
      </c>
      <c r="J875" s="42" t="s">
        <v>1</v>
      </c>
      <c r="K875" s="42" t="s">
        <v>1</v>
      </c>
    </row>
    <row r="876" spans="1:3" ht="12">
      <c r="A876" s="44">
        <v>38496.958333333336</v>
      </c>
      <c r="B876" s="40" t="s">
        <v>0</v>
      </c>
      <c r="C876" s="40" t="s">
        <v>0</v>
      </c>
    </row>
    <row r="877" spans="1:6" ht="12">
      <c r="A877" s="44">
        <v>38496.96666666667</v>
      </c>
      <c r="D877" s="40" t="s">
        <v>0</v>
      </c>
      <c r="E877" s="40" t="s">
        <v>0</v>
      </c>
      <c r="F877" s="40" t="s">
        <v>0</v>
      </c>
    </row>
    <row r="878" spans="1:6" ht="12">
      <c r="A878" s="44">
        <v>38497.30138888889</v>
      </c>
      <c r="D878" s="40" t="s">
        <v>0</v>
      </c>
      <c r="E878" s="40" t="s">
        <v>0</v>
      </c>
      <c r="F878" s="42" t="s">
        <v>1</v>
      </c>
    </row>
    <row r="879" spans="1:3" ht="12">
      <c r="A879" s="44">
        <v>38497.30625</v>
      </c>
      <c r="B879" s="30" t="s">
        <v>0</v>
      </c>
      <c r="C879" s="31" t="s">
        <v>1</v>
      </c>
    </row>
    <row r="880" spans="1:6" ht="12">
      <c r="A880" s="44">
        <v>38497.35486111111</v>
      </c>
      <c r="D880" s="40" t="s">
        <v>0</v>
      </c>
      <c r="E880" s="40" t="s">
        <v>0</v>
      </c>
      <c r="F880" s="42" t="s">
        <v>1</v>
      </c>
    </row>
    <row r="881" spans="1:7" ht="12">
      <c r="A881" s="44">
        <v>38497.666666666664</v>
      </c>
      <c r="G881" s="40" t="s">
        <v>0</v>
      </c>
    </row>
    <row r="882" spans="1:6" ht="12">
      <c r="A882" s="44">
        <v>38497.674305555556</v>
      </c>
      <c r="D882" s="40" t="s">
        <v>0</v>
      </c>
      <c r="E882" s="40" t="s">
        <v>0</v>
      </c>
      <c r="F882" s="40" t="s">
        <v>0</v>
      </c>
    </row>
    <row r="883" spans="1:3" ht="12">
      <c r="A883" s="44">
        <v>38497.68125</v>
      </c>
      <c r="B883" s="40" t="s">
        <v>0</v>
      </c>
      <c r="C883" s="40" t="s">
        <v>0</v>
      </c>
    </row>
    <row r="884" spans="1:11" ht="12">
      <c r="A884" s="44">
        <v>38497.72222222222</v>
      </c>
      <c r="J884" s="42" t="s">
        <v>1</v>
      </c>
      <c r="K884" s="42" t="s">
        <v>1</v>
      </c>
    </row>
    <row r="885" spans="1:11" ht="12">
      <c r="A885" s="44">
        <v>38498.02777777778</v>
      </c>
      <c r="J885" s="42" t="s">
        <v>1</v>
      </c>
      <c r="K885" s="42" t="s">
        <v>1</v>
      </c>
    </row>
    <row r="886" spans="1:6" ht="12">
      <c r="A886" s="44">
        <v>38498.11111111111</v>
      </c>
      <c r="E886" s="40" t="s">
        <v>0</v>
      </c>
      <c r="F886" s="40" t="s">
        <v>0</v>
      </c>
    </row>
    <row r="887" spans="1:6" ht="12">
      <c r="A887" s="44">
        <v>38498.24722222222</v>
      </c>
      <c r="D887" s="40" t="s">
        <v>0</v>
      </c>
      <c r="E887" s="40" t="s">
        <v>0</v>
      </c>
      <c r="F887" s="40" t="s">
        <v>0</v>
      </c>
    </row>
    <row r="888" spans="1:6" ht="12">
      <c r="A888" s="44">
        <v>38498.34444444445</v>
      </c>
      <c r="E888" s="40" t="s">
        <v>0</v>
      </c>
      <c r="F888" s="42" t="s">
        <v>1</v>
      </c>
    </row>
    <row r="889" spans="1:7" ht="12">
      <c r="A889" s="44">
        <v>38498.427777777775</v>
      </c>
      <c r="G889" s="40" t="s">
        <v>0</v>
      </c>
    </row>
    <row r="890" spans="1:6" ht="12">
      <c r="A890" s="44">
        <v>38498.43472222222</v>
      </c>
      <c r="D890" s="40" t="s">
        <v>0</v>
      </c>
      <c r="E890" s="40" t="s">
        <v>0</v>
      </c>
      <c r="F890" s="42" t="s">
        <v>1</v>
      </c>
    </row>
    <row r="891" spans="1:3" ht="12">
      <c r="A891" s="44">
        <v>38498.441666666666</v>
      </c>
      <c r="B891" s="30" t="s">
        <v>0</v>
      </c>
      <c r="C891" s="31" t="s">
        <v>1</v>
      </c>
    </row>
    <row r="892" spans="1:3" ht="12">
      <c r="A892" s="44">
        <v>38498.506944444445</v>
      </c>
      <c r="B892" s="40" t="s">
        <v>0</v>
      </c>
      <c r="C892" s="40" t="s">
        <v>0</v>
      </c>
    </row>
    <row r="893" spans="1:6" ht="12">
      <c r="A893" s="44">
        <v>38498.56180555555</v>
      </c>
      <c r="D893" s="40" t="s">
        <v>0</v>
      </c>
      <c r="E893" s="40" t="s">
        <v>0</v>
      </c>
      <c r="F893" s="40" t="s">
        <v>0</v>
      </c>
    </row>
    <row r="894" spans="1:3" ht="12">
      <c r="A894" s="44">
        <v>38498.57013888889</v>
      </c>
      <c r="B894" s="40" t="s">
        <v>0</v>
      </c>
      <c r="C894" s="40" t="s">
        <v>0</v>
      </c>
    </row>
    <row r="895" spans="1:6" ht="12">
      <c r="A895" s="44">
        <v>38498.6</v>
      </c>
      <c r="D895" s="40" t="s">
        <v>0</v>
      </c>
      <c r="E895" s="40" t="s">
        <v>0</v>
      </c>
      <c r="F895" s="40" t="s">
        <v>0</v>
      </c>
    </row>
    <row r="896" spans="1:3" ht="12">
      <c r="A896" s="44">
        <v>38498.72638888889</v>
      </c>
      <c r="B896" s="30" t="s">
        <v>0</v>
      </c>
      <c r="C896" s="31" t="s">
        <v>1</v>
      </c>
    </row>
    <row r="897" spans="1:6" ht="12">
      <c r="A897" s="44">
        <v>38498.73472222222</v>
      </c>
      <c r="D897" s="40" t="s">
        <v>0</v>
      </c>
      <c r="E897" s="40" t="s">
        <v>0</v>
      </c>
      <c r="F897" s="42" t="s">
        <v>1</v>
      </c>
    </row>
    <row r="898" spans="1:3" ht="12">
      <c r="A898" s="44">
        <v>38498.76736111111</v>
      </c>
      <c r="B898" s="30" t="s">
        <v>0</v>
      </c>
      <c r="C898" s="31" t="s">
        <v>1</v>
      </c>
    </row>
    <row r="899" spans="1:11" ht="12">
      <c r="A899" s="44">
        <v>38498.785416666666</v>
      </c>
      <c r="J899" s="42" t="s">
        <v>1</v>
      </c>
      <c r="K899" s="42" t="s">
        <v>1</v>
      </c>
    </row>
    <row r="900" spans="1:3" ht="12">
      <c r="A900" s="44">
        <v>38498.902083333334</v>
      </c>
      <c r="B900" s="40" t="s">
        <v>0</v>
      </c>
      <c r="C900" s="40" t="s">
        <v>0</v>
      </c>
    </row>
    <row r="901" spans="1:6" ht="12">
      <c r="A901" s="44">
        <v>38498.90902777778</v>
      </c>
      <c r="D901" s="40" t="s">
        <v>0</v>
      </c>
      <c r="E901" s="40" t="s">
        <v>0</v>
      </c>
      <c r="F901" s="40" t="s">
        <v>0</v>
      </c>
    </row>
    <row r="902" spans="1:11" ht="12">
      <c r="A902" s="44">
        <v>38499.69861111111</v>
      </c>
      <c r="J902" s="42" t="s">
        <v>1</v>
      </c>
      <c r="K902" s="42" t="s">
        <v>1</v>
      </c>
    </row>
    <row r="903" spans="1:4" ht="12">
      <c r="A903" s="44">
        <v>38500.9375</v>
      </c>
      <c r="D903" s="40" t="s">
        <v>0</v>
      </c>
    </row>
    <row r="904" spans="1:11" ht="12">
      <c r="A904" s="44">
        <v>38501.07986111111</v>
      </c>
      <c r="J904" s="42" t="s">
        <v>1</v>
      </c>
      <c r="K904" s="42" t="s">
        <v>1</v>
      </c>
    </row>
    <row r="905" spans="1:11" ht="12">
      <c r="A905" s="44">
        <v>38501.57430555556</v>
      </c>
      <c r="J905" s="42" t="s">
        <v>1</v>
      </c>
      <c r="K905" s="42" t="s">
        <v>1</v>
      </c>
    </row>
    <row r="906" spans="1:11" ht="12">
      <c r="A906" s="44">
        <v>38501.78194444445</v>
      </c>
      <c r="J906" s="42" t="s">
        <v>1</v>
      </c>
      <c r="K906" s="42" t="s">
        <v>1</v>
      </c>
    </row>
    <row r="907" spans="1:6" ht="12">
      <c r="A907" s="44">
        <v>38502.33888888889</v>
      </c>
      <c r="E907" s="40" t="s">
        <v>0</v>
      </c>
      <c r="F907" s="42" t="s">
        <v>1</v>
      </c>
    </row>
    <row r="908" spans="1:10" ht="12">
      <c r="A908" s="44">
        <v>38503.291666666664</v>
      </c>
      <c r="J908" s="42" t="s">
        <v>1</v>
      </c>
    </row>
    <row r="909" spans="1:6" ht="12">
      <c r="A909" s="44">
        <v>38503.33888888889</v>
      </c>
      <c r="E909" s="40" t="s">
        <v>0</v>
      </c>
      <c r="F909" s="42" t="s">
        <v>1</v>
      </c>
    </row>
    <row r="910" spans="1:11" ht="12">
      <c r="A910" s="44">
        <v>38503.67986111111</v>
      </c>
      <c r="J910" s="42" t="s">
        <v>1</v>
      </c>
      <c r="K910" s="40" t="s">
        <v>0</v>
      </c>
    </row>
    <row r="911" spans="1:11" ht="12">
      <c r="A911" s="44">
        <v>38503.70625</v>
      </c>
      <c r="K911" s="40" t="s">
        <v>0</v>
      </c>
    </row>
    <row r="912" spans="1:9" ht="12">
      <c r="A912" s="44">
        <v>38503.71527777778</v>
      </c>
      <c r="I912" s="40" t="s">
        <v>0</v>
      </c>
    </row>
    <row r="913" spans="1:6" ht="12">
      <c r="A913" s="44">
        <v>38503.76666666667</v>
      </c>
      <c r="D913" s="40" t="s">
        <v>0</v>
      </c>
      <c r="E913" s="40" t="s">
        <v>0</v>
      </c>
      <c r="F913" s="42" t="s">
        <v>1</v>
      </c>
    </row>
    <row r="914" spans="1:9" ht="12">
      <c r="A914" s="44">
        <v>38503.79861111111</v>
      </c>
      <c r="G914" s="40" t="s">
        <v>0</v>
      </c>
      <c r="I914" s="40" t="s">
        <v>0</v>
      </c>
    </row>
    <row r="915" spans="1:6" ht="12">
      <c r="A915" s="44">
        <v>38503.80625</v>
      </c>
      <c r="D915" s="40" t="s">
        <v>0</v>
      </c>
      <c r="E915" s="40" t="s">
        <v>0</v>
      </c>
      <c r="F915" s="40" t="s">
        <v>0</v>
      </c>
    </row>
    <row r="916" spans="1:6" ht="12">
      <c r="A916" s="44">
        <v>38504.416666666664</v>
      </c>
      <c r="E916" s="40" t="s">
        <v>0</v>
      </c>
      <c r="F916" s="40" t="s">
        <v>0</v>
      </c>
    </row>
    <row r="917" spans="1:6" ht="12">
      <c r="A917" s="44">
        <v>38504.68125</v>
      </c>
      <c r="E917" s="40" t="s">
        <v>0</v>
      </c>
      <c r="F917" s="43">
        <v>1</v>
      </c>
    </row>
    <row r="918" spans="1:6" ht="12">
      <c r="A918" s="44">
        <v>38504.79305555556</v>
      </c>
      <c r="E918" s="40" t="s">
        <v>0</v>
      </c>
      <c r="F918" s="42" t="s">
        <v>1</v>
      </c>
    </row>
    <row r="919" spans="1:6" ht="12">
      <c r="A919" s="44">
        <v>38505.35</v>
      </c>
      <c r="E919" s="40" t="s">
        <v>0</v>
      </c>
      <c r="F919" s="42" t="s">
        <v>1</v>
      </c>
    </row>
    <row r="920" spans="1:3" ht="12">
      <c r="A920" s="44">
        <v>38505.708333333336</v>
      </c>
      <c r="B920" s="30" t="s">
        <v>0</v>
      </c>
      <c r="C920" s="31" t="s">
        <v>1</v>
      </c>
    </row>
    <row r="921" spans="1:6" ht="12">
      <c r="A921" s="44">
        <v>38505.71805555555</v>
      </c>
      <c r="D921" s="40" t="s">
        <v>0</v>
      </c>
      <c r="E921" s="40" t="s">
        <v>0</v>
      </c>
      <c r="F921" s="40" t="s">
        <v>0</v>
      </c>
    </row>
    <row r="922" spans="1:9" ht="12">
      <c r="A922" s="44">
        <v>38505.73263888889</v>
      </c>
      <c r="G922" s="40" t="s">
        <v>0</v>
      </c>
      <c r="I922" s="40" t="s">
        <v>0</v>
      </c>
    </row>
    <row r="923" spans="1:6" ht="12">
      <c r="A923" s="44">
        <v>38506.65416666667</v>
      </c>
      <c r="E923" s="40" t="s">
        <v>0</v>
      </c>
      <c r="F923" s="42" t="s">
        <v>1</v>
      </c>
    </row>
    <row r="924" spans="1:3" ht="12">
      <c r="A924" s="44">
        <v>38508.8375</v>
      </c>
      <c r="B924" s="40" t="s">
        <v>0</v>
      </c>
      <c r="C924" s="40" t="s">
        <v>0</v>
      </c>
    </row>
    <row r="925" spans="1:6" ht="12">
      <c r="A925" s="44">
        <v>38508.84305555555</v>
      </c>
      <c r="D925" s="40" t="s">
        <v>0</v>
      </c>
      <c r="E925" s="40" t="s">
        <v>0</v>
      </c>
      <c r="F925" s="40" t="s">
        <v>0</v>
      </c>
    </row>
    <row r="926" spans="1:7" ht="12">
      <c r="A926" s="44">
        <v>38508.85555555556</v>
      </c>
      <c r="G926" s="40" t="s">
        <v>0</v>
      </c>
    </row>
    <row r="927" spans="1:6" ht="12">
      <c r="A927" s="44">
        <v>38509.34861111111</v>
      </c>
      <c r="E927" s="40" t="s">
        <v>0</v>
      </c>
      <c r="F927" s="42" t="s">
        <v>1</v>
      </c>
    </row>
    <row r="928" spans="1:9" ht="12">
      <c r="A928" s="44">
        <v>38509.43402777778</v>
      </c>
      <c r="G928" s="40" t="s">
        <v>0</v>
      </c>
      <c r="I928" s="40" t="s">
        <v>0</v>
      </c>
    </row>
    <row r="929" spans="1:6" ht="12">
      <c r="A929" s="44">
        <v>38509.44097222222</v>
      </c>
      <c r="D929" s="40" t="s">
        <v>0</v>
      </c>
      <c r="E929" s="40" t="s">
        <v>0</v>
      </c>
      <c r="F929" s="40" t="s">
        <v>0</v>
      </c>
    </row>
    <row r="930" spans="1:3" ht="12">
      <c r="A930" s="44">
        <v>38509.447916666664</v>
      </c>
      <c r="B930" s="40" t="s">
        <v>0</v>
      </c>
      <c r="C930" s="40" t="s">
        <v>0</v>
      </c>
    </row>
    <row r="931" spans="1:6" ht="12">
      <c r="A931" s="44">
        <v>38509.55347222222</v>
      </c>
      <c r="B931" s="40" t="s">
        <v>0</v>
      </c>
      <c r="C931" s="40" t="s">
        <v>0</v>
      </c>
      <c r="D931" s="40" t="s">
        <v>0</v>
      </c>
      <c r="E931" s="40" t="s">
        <v>0</v>
      </c>
      <c r="F931" s="40" t="s">
        <v>0</v>
      </c>
    </row>
    <row r="932" spans="1:6" ht="12">
      <c r="A932" s="44">
        <v>38509.634722222225</v>
      </c>
      <c r="E932" s="40" t="s">
        <v>0</v>
      </c>
      <c r="F932" s="42" t="s">
        <v>1</v>
      </c>
    </row>
    <row r="933" spans="1:3" ht="12">
      <c r="A933" s="44">
        <v>38509.674305555556</v>
      </c>
      <c r="B933" s="40" t="s">
        <v>0</v>
      </c>
      <c r="C933" s="40" t="s">
        <v>0</v>
      </c>
    </row>
    <row r="934" spans="1:6" ht="12">
      <c r="A934" s="44">
        <v>38509.680555555555</v>
      </c>
      <c r="D934" s="40" t="s">
        <v>0</v>
      </c>
      <c r="E934" s="40" t="s">
        <v>0</v>
      </c>
      <c r="F934" s="42" t="s">
        <v>1</v>
      </c>
    </row>
    <row r="935" spans="1:9" ht="12">
      <c r="A935" s="44">
        <v>38509.6875</v>
      </c>
      <c r="G935" s="40" t="s">
        <v>0</v>
      </c>
      <c r="I935" s="40" t="s">
        <v>0</v>
      </c>
    </row>
    <row r="936" spans="1:6" ht="12">
      <c r="A936" s="44">
        <v>38509.72638888889</v>
      </c>
      <c r="D936" s="40" t="s">
        <v>0</v>
      </c>
      <c r="E936" s="40" t="s">
        <v>0</v>
      </c>
      <c r="F936" s="40" t="s">
        <v>0</v>
      </c>
    </row>
    <row r="937" spans="1:3" ht="12">
      <c r="A937" s="44">
        <v>38509.73055555556</v>
      </c>
      <c r="B937" s="40" t="s">
        <v>0</v>
      </c>
      <c r="C937" s="40" t="s">
        <v>0</v>
      </c>
    </row>
    <row r="938" spans="1:9" ht="12">
      <c r="A938" s="44">
        <v>38509.78194444445</v>
      </c>
      <c r="G938" s="40" t="s">
        <v>0</v>
      </c>
      <c r="I938" s="40" t="s">
        <v>0</v>
      </c>
    </row>
    <row r="939" spans="1:11" ht="12">
      <c r="A939" s="44">
        <v>38509.876388888886</v>
      </c>
      <c r="K939" s="40" t="s">
        <v>0</v>
      </c>
    </row>
    <row r="940" spans="1:6" ht="12">
      <c r="A940" s="44">
        <v>38510.33888888889</v>
      </c>
      <c r="E940" s="40" t="s">
        <v>0</v>
      </c>
      <c r="F940" s="42" t="s">
        <v>1</v>
      </c>
    </row>
    <row r="941" spans="1:9" ht="12">
      <c r="A941" s="44">
        <v>38510.427083333336</v>
      </c>
      <c r="G941" s="40" t="s">
        <v>0</v>
      </c>
      <c r="I941" s="40" t="s">
        <v>0</v>
      </c>
    </row>
    <row r="942" spans="1:6" ht="12">
      <c r="A942" s="44">
        <v>38510.43472222222</v>
      </c>
      <c r="D942" s="40" t="s">
        <v>0</v>
      </c>
      <c r="E942" s="40" t="s">
        <v>0</v>
      </c>
      <c r="F942" s="42" t="s">
        <v>1</v>
      </c>
    </row>
    <row r="943" spans="1:3" ht="12">
      <c r="A943" s="44">
        <v>38510.44027777778</v>
      </c>
      <c r="B943" s="40" t="s">
        <v>0</v>
      </c>
      <c r="C943" s="40" t="s">
        <v>0</v>
      </c>
    </row>
    <row r="944" spans="1:6" ht="12">
      <c r="A944" s="44">
        <v>38510.56458333333</v>
      </c>
      <c r="F944" s="40" t="s">
        <v>0</v>
      </c>
    </row>
    <row r="945" spans="1:6" ht="12">
      <c r="A945" s="44">
        <v>38510.566666666666</v>
      </c>
      <c r="B945" s="40" t="s">
        <v>0</v>
      </c>
      <c r="C945" s="40" t="s">
        <v>0</v>
      </c>
      <c r="D945" s="40" t="s">
        <v>0</v>
      </c>
      <c r="E945" s="40" t="s">
        <v>0</v>
      </c>
      <c r="F945" s="42" t="s">
        <v>1</v>
      </c>
    </row>
    <row r="946" spans="1:6" ht="12">
      <c r="A946" s="44">
        <v>38510.77777777778</v>
      </c>
      <c r="B946" s="40" t="s">
        <v>0</v>
      </c>
      <c r="C946" s="42" t="s">
        <v>1</v>
      </c>
      <c r="D946" s="40" t="s">
        <v>0</v>
      </c>
      <c r="E946" s="40" t="s">
        <v>0</v>
      </c>
      <c r="F946" s="40" t="s">
        <v>0</v>
      </c>
    </row>
    <row r="947" spans="1:3" ht="12">
      <c r="A947" s="44">
        <v>38510.92986111111</v>
      </c>
      <c r="B947" s="40" t="s">
        <v>0</v>
      </c>
      <c r="C947" s="40" t="s">
        <v>0</v>
      </c>
    </row>
    <row r="948" spans="1:6" ht="12">
      <c r="A948" s="44">
        <v>38510.9375</v>
      </c>
      <c r="D948" s="40" t="s">
        <v>0</v>
      </c>
      <c r="E948" s="40" t="s">
        <v>0</v>
      </c>
      <c r="F948" s="40" t="s">
        <v>0</v>
      </c>
    </row>
    <row r="949" spans="1:11" ht="12">
      <c r="A949" s="44">
        <v>38511.30069444444</v>
      </c>
      <c r="J949" s="42" t="s">
        <v>1</v>
      </c>
      <c r="K949" s="40" t="s">
        <v>0</v>
      </c>
    </row>
    <row r="950" spans="1:6" ht="12">
      <c r="A950" s="44">
        <v>38511.34861111111</v>
      </c>
      <c r="E950" s="40" t="s">
        <v>0</v>
      </c>
      <c r="F950" s="42" t="s">
        <v>1</v>
      </c>
    </row>
    <row r="951" spans="1:9" ht="12">
      <c r="A951" s="44">
        <v>38511.42569444444</v>
      </c>
      <c r="G951" s="40" t="s">
        <v>0</v>
      </c>
      <c r="I951" s="40" t="s">
        <v>0</v>
      </c>
    </row>
    <row r="952" spans="1:6" ht="12">
      <c r="A952" s="44">
        <v>38511.433333333334</v>
      </c>
      <c r="D952" s="40" t="s">
        <v>0</v>
      </c>
      <c r="E952" s="40" t="s">
        <v>0</v>
      </c>
      <c r="F952" s="40" t="s">
        <v>0</v>
      </c>
    </row>
    <row r="953" spans="1:3" ht="12">
      <c r="A953" s="44">
        <v>38511.44097222222</v>
      </c>
      <c r="B953" s="40" t="s">
        <v>0</v>
      </c>
      <c r="C953" s="40" t="s">
        <v>0</v>
      </c>
    </row>
    <row r="954" spans="1:3" ht="12">
      <c r="A954" s="44">
        <v>38511.58888888889</v>
      </c>
      <c r="B954" s="40" t="s">
        <v>0</v>
      </c>
      <c r="C954" s="40" t="s">
        <v>0</v>
      </c>
    </row>
    <row r="955" spans="1:6" ht="12">
      <c r="A955" s="44">
        <v>38511.59652777778</v>
      </c>
      <c r="D955" s="40" t="s">
        <v>0</v>
      </c>
      <c r="E955" s="40" t="s">
        <v>0</v>
      </c>
      <c r="F955" s="40" t="s">
        <v>0</v>
      </c>
    </row>
    <row r="956" spans="1:9" ht="12">
      <c r="A956" s="44">
        <v>38511.60486111111</v>
      </c>
      <c r="G956" s="40" t="s">
        <v>0</v>
      </c>
      <c r="I956" s="40" t="s">
        <v>0</v>
      </c>
    </row>
    <row r="957" spans="1:11" ht="12">
      <c r="A957" s="44">
        <v>38511.836805555555</v>
      </c>
      <c r="J957" s="42" t="s">
        <v>1</v>
      </c>
      <c r="K957" s="40" t="s">
        <v>0</v>
      </c>
    </row>
    <row r="958" spans="1:11" ht="12">
      <c r="A958" s="44">
        <v>38512.299305555556</v>
      </c>
      <c r="K958" s="40" t="s">
        <v>0</v>
      </c>
    </row>
    <row r="959" spans="1:9" ht="12">
      <c r="A959" s="44">
        <v>38512.427083333336</v>
      </c>
      <c r="G959" s="40" t="s">
        <v>0</v>
      </c>
      <c r="I959" s="40" t="s">
        <v>0</v>
      </c>
    </row>
    <row r="960" spans="1:6" ht="12">
      <c r="A960" s="44">
        <v>38512.43402777778</v>
      </c>
      <c r="D960" s="40" t="s">
        <v>0</v>
      </c>
      <c r="E960" s="40" t="s">
        <v>0</v>
      </c>
      <c r="F960" s="40" t="s">
        <v>0</v>
      </c>
    </row>
    <row r="961" spans="1:3" ht="12">
      <c r="A961" s="44">
        <v>38512.44027777778</v>
      </c>
      <c r="B961" s="40" t="s">
        <v>0</v>
      </c>
      <c r="C961" s="40" t="s">
        <v>0</v>
      </c>
    </row>
    <row r="962" spans="1:3" ht="12">
      <c r="A962" s="44">
        <v>38512.49513888889</v>
      </c>
      <c r="B962" s="40" t="s">
        <v>0</v>
      </c>
      <c r="C962" s="40" t="s">
        <v>0</v>
      </c>
    </row>
    <row r="963" spans="1:6" ht="12">
      <c r="A963" s="44">
        <v>38512.57013888889</v>
      </c>
      <c r="D963" s="40" t="s">
        <v>0</v>
      </c>
      <c r="E963" s="40" t="s">
        <v>0</v>
      </c>
      <c r="F963" s="42" t="s">
        <v>1</v>
      </c>
    </row>
    <row r="964" spans="1:3" ht="12">
      <c r="A964" s="44">
        <v>38512.575</v>
      </c>
      <c r="B964" s="40" t="s">
        <v>0</v>
      </c>
      <c r="C964" s="40" t="s">
        <v>0</v>
      </c>
    </row>
    <row r="965" spans="1:3" ht="12">
      <c r="A965" s="44">
        <v>38512.736805555556</v>
      </c>
      <c r="B965" s="40" t="s">
        <v>0</v>
      </c>
      <c r="C965" s="42" t="s">
        <v>1</v>
      </c>
    </row>
    <row r="966" spans="1:10" ht="12">
      <c r="A966" s="44">
        <v>38512.8375</v>
      </c>
      <c r="J966" s="42" t="s">
        <v>1</v>
      </c>
    </row>
    <row r="967" spans="1:11" ht="12">
      <c r="A967" s="44">
        <v>38513.3</v>
      </c>
      <c r="J967" s="42" t="s">
        <v>1</v>
      </c>
      <c r="K967" s="40" t="s">
        <v>0</v>
      </c>
    </row>
    <row r="968" spans="1:6" ht="12">
      <c r="A968" s="44">
        <v>38513.34930555556</v>
      </c>
      <c r="E968" s="40" t="s">
        <v>0</v>
      </c>
      <c r="F968" s="42" t="s">
        <v>1</v>
      </c>
    </row>
    <row r="969" spans="1:11" ht="12">
      <c r="A969" s="44">
        <v>38513.38125</v>
      </c>
      <c r="J969" s="42" t="s">
        <v>1</v>
      </c>
      <c r="K969" s="40" t="s">
        <v>0</v>
      </c>
    </row>
    <row r="970" spans="1:6" ht="12">
      <c r="A970" s="44">
        <v>38513.402083333334</v>
      </c>
      <c r="D970" s="40" t="s">
        <v>0</v>
      </c>
      <c r="E970" s="40" t="s">
        <v>0</v>
      </c>
      <c r="F970" s="42" t="s">
        <v>1</v>
      </c>
    </row>
    <row r="971" spans="1:3" ht="12">
      <c r="A971" s="44">
        <v>38513.46111111111</v>
      </c>
      <c r="B971" s="40" t="s">
        <v>0</v>
      </c>
      <c r="C971" s="40" t="s">
        <v>0</v>
      </c>
    </row>
    <row r="972" spans="1:6" ht="12">
      <c r="A972" s="44">
        <v>38513.71041666667</v>
      </c>
      <c r="B972" s="40" t="s">
        <v>0</v>
      </c>
      <c r="C972" s="42" t="s">
        <v>1</v>
      </c>
      <c r="D972" s="40" t="s">
        <v>0</v>
      </c>
      <c r="E972" s="40" t="s">
        <v>0</v>
      </c>
      <c r="F972" s="40" t="s">
        <v>0</v>
      </c>
    </row>
    <row r="973" spans="1:3" ht="12">
      <c r="A973" s="44">
        <v>38513.89027777778</v>
      </c>
      <c r="B973" s="40" t="s">
        <v>0</v>
      </c>
      <c r="C973" s="40" t="s">
        <v>0</v>
      </c>
    </row>
    <row r="974" spans="1:6" ht="12">
      <c r="A974" s="44">
        <v>38513.899305555555</v>
      </c>
      <c r="D974" s="40" t="s">
        <v>0</v>
      </c>
      <c r="E974" s="40" t="s">
        <v>0</v>
      </c>
      <c r="F974" s="40" t="s">
        <v>0</v>
      </c>
    </row>
    <row r="975" spans="1:9" ht="12">
      <c r="A975" s="44">
        <v>38513.904861111114</v>
      </c>
      <c r="G975" s="40" t="s">
        <v>0</v>
      </c>
      <c r="I975" s="40" t="s">
        <v>0</v>
      </c>
    </row>
    <row r="976" spans="1:11" ht="12">
      <c r="A976" s="44">
        <v>38514.46875</v>
      </c>
      <c r="J976" s="42" t="s">
        <v>1</v>
      </c>
      <c r="K976" s="40" t="s">
        <v>0</v>
      </c>
    </row>
    <row r="977" spans="1:11" ht="12">
      <c r="A977" s="44">
        <v>38514.60277777778</v>
      </c>
      <c r="J977" s="42" t="s">
        <v>1</v>
      </c>
      <c r="K977" s="40" t="s">
        <v>0</v>
      </c>
    </row>
    <row r="978" spans="1:3" ht="12">
      <c r="A978" s="44">
        <v>38514.76458333333</v>
      </c>
      <c r="B978" s="40" t="s">
        <v>0</v>
      </c>
      <c r="C978" s="40" t="s">
        <v>0</v>
      </c>
    </row>
    <row r="979" spans="1:6" ht="12">
      <c r="A979" s="44">
        <v>38514.770833333336</v>
      </c>
      <c r="D979" s="40" t="s">
        <v>0</v>
      </c>
      <c r="E979" s="40" t="s">
        <v>0</v>
      </c>
      <c r="F979" s="40" t="s">
        <v>0</v>
      </c>
    </row>
    <row r="980" spans="1:9" ht="12">
      <c r="A980" s="44">
        <v>38514.77777777778</v>
      </c>
      <c r="G980" s="40" t="s">
        <v>0</v>
      </c>
      <c r="I980" s="40" t="s">
        <v>0</v>
      </c>
    </row>
    <row r="981" spans="1:11" ht="12">
      <c r="A981" s="44">
        <v>38514.99513888889</v>
      </c>
      <c r="J981" s="42" t="s">
        <v>1</v>
      </c>
      <c r="K981" s="40" t="s">
        <v>0</v>
      </c>
    </row>
    <row r="982" spans="1:11" ht="12">
      <c r="A982" s="44">
        <v>38515.697222222225</v>
      </c>
      <c r="J982" s="42" t="s">
        <v>1</v>
      </c>
      <c r="K982" s="40" t="s">
        <v>0</v>
      </c>
    </row>
    <row r="983" spans="1:3" ht="12">
      <c r="A983" s="44">
        <v>38515.90138888889</v>
      </c>
      <c r="B983" s="40" t="s">
        <v>0</v>
      </c>
      <c r="C983" s="40" t="s">
        <v>0</v>
      </c>
    </row>
    <row r="984" spans="1:6" ht="12">
      <c r="A984" s="44">
        <v>38515.90694444445</v>
      </c>
      <c r="D984" s="40" t="s">
        <v>0</v>
      </c>
      <c r="E984" s="40" t="s">
        <v>0</v>
      </c>
      <c r="F984" s="40" t="s">
        <v>0</v>
      </c>
    </row>
    <row r="985" spans="1:9" ht="12">
      <c r="A985" s="44">
        <v>38515.913194444445</v>
      </c>
      <c r="G985" s="43">
        <v>1</v>
      </c>
      <c r="I985" s="40" t="s">
        <v>0</v>
      </c>
    </row>
    <row r="986" spans="1:11" ht="12">
      <c r="A986" s="44">
        <v>38516.31319444445</v>
      </c>
      <c r="J986" s="42" t="s">
        <v>1</v>
      </c>
      <c r="K986" s="40" t="s">
        <v>0</v>
      </c>
    </row>
    <row r="987" spans="1:9" ht="12">
      <c r="A987" s="44">
        <v>38516.45486111111</v>
      </c>
      <c r="G987" s="40" t="s">
        <v>0</v>
      </c>
      <c r="I987" s="43">
        <v>1</v>
      </c>
    </row>
    <row r="988" spans="1:6" ht="12">
      <c r="A988" s="44">
        <v>38516.4625</v>
      </c>
      <c r="D988" s="40" t="s">
        <v>0</v>
      </c>
      <c r="E988" s="40" t="s">
        <v>0</v>
      </c>
      <c r="F988" s="42" t="s">
        <v>1</v>
      </c>
    </row>
    <row r="989" spans="1:3" ht="12">
      <c r="A989" s="44">
        <v>38516.470138888886</v>
      </c>
      <c r="B989" s="40" t="s">
        <v>0</v>
      </c>
      <c r="C989" s="40" t="s">
        <v>0</v>
      </c>
    </row>
    <row r="990" spans="1:6" ht="12">
      <c r="A990" s="44">
        <v>38516.52777777778</v>
      </c>
      <c r="B990" s="40" t="s">
        <v>0</v>
      </c>
      <c r="C990" s="40" t="s">
        <v>0</v>
      </c>
      <c r="D990" s="40" t="s">
        <v>0</v>
      </c>
      <c r="E990" s="40" t="s">
        <v>0</v>
      </c>
      <c r="F990" s="40" t="s">
        <v>0</v>
      </c>
    </row>
    <row r="991" spans="1:3" ht="12">
      <c r="A991" s="44">
        <v>38516.65069444444</v>
      </c>
      <c r="B991" s="40" t="s">
        <v>0</v>
      </c>
      <c r="C991" s="42" t="s">
        <v>1</v>
      </c>
    </row>
    <row r="992" spans="1:6" ht="12">
      <c r="A992" s="44">
        <v>38516.65902777778</v>
      </c>
      <c r="D992" s="40" t="s">
        <v>0</v>
      </c>
      <c r="E992" s="40" t="s">
        <v>0</v>
      </c>
      <c r="F992" s="40" t="s">
        <v>0</v>
      </c>
    </row>
    <row r="993" spans="1:6" ht="12">
      <c r="A993" s="44">
        <v>38516.71388888889</v>
      </c>
      <c r="F993" s="40" t="s">
        <v>0</v>
      </c>
    </row>
    <row r="994" spans="1:6" ht="12">
      <c r="A994" s="44">
        <v>38516.79583333333</v>
      </c>
      <c r="D994" s="40" t="s">
        <v>0</v>
      </c>
      <c r="E994" s="40" t="s">
        <v>0</v>
      </c>
      <c r="F994" s="40" t="s">
        <v>0</v>
      </c>
    </row>
    <row r="995" spans="1:9" ht="12">
      <c r="A995" s="44">
        <v>38516.802777777775</v>
      </c>
      <c r="G995" s="40" t="s">
        <v>0</v>
      </c>
      <c r="I995" s="40" t="s">
        <v>0</v>
      </c>
    </row>
    <row r="996" spans="1:9" ht="12">
      <c r="A996" s="44">
        <v>38517.427777777775</v>
      </c>
      <c r="G996" s="40" t="s">
        <v>0</v>
      </c>
      <c r="I996" s="40" t="s">
        <v>0</v>
      </c>
    </row>
    <row r="997" spans="1:6" ht="12">
      <c r="A997" s="44">
        <v>38517.43472222222</v>
      </c>
      <c r="D997" s="40" t="s">
        <v>0</v>
      </c>
      <c r="E997" s="40" t="s">
        <v>0</v>
      </c>
      <c r="F997" s="42" t="s">
        <v>1</v>
      </c>
    </row>
    <row r="998" spans="1:3" ht="12">
      <c r="A998" s="44">
        <v>38517.44027777778</v>
      </c>
      <c r="B998" s="40" t="s">
        <v>0</v>
      </c>
      <c r="C998" s="40" t="s">
        <v>0</v>
      </c>
    </row>
    <row r="999" spans="1:6" ht="12">
      <c r="A999" s="44">
        <v>38517.538194444445</v>
      </c>
      <c r="B999" s="40" t="s">
        <v>0</v>
      </c>
      <c r="C999" s="40" t="s">
        <v>0</v>
      </c>
      <c r="D999" s="40" t="s">
        <v>0</v>
      </c>
      <c r="E999" s="40" t="s">
        <v>0</v>
      </c>
      <c r="F999" s="40" t="s">
        <v>0</v>
      </c>
    </row>
    <row r="1000" spans="1:3" ht="12">
      <c r="A1000" s="44">
        <v>38517.697916666664</v>
      </c>
      <c r="B1000" s="40" t="s">
        <v>0</v>
      </c>
      <c r="C1000" s="42" t="s">
        <v>1</v>
      </c>
    </row>
    <row r="1001" spans="1:6" ht="12">
      <c r="A1001" s="44">
        <v>38517.709027777775</v>
      </c>
      <c r="D1001" s="40" t="s">
        <v>0</v>
      </c>
      <c r="E1001" s="40" t="s">
        <v>0</v>
      </c>
      <c r="F1001" s="40" t="s">
        <v>0</v>
      </c>
    </row>
    <row r="1002" spans="1:9" ht="12">
      <c r="A1002" s="44">
        <v>38517.71597222222</v>
      </c>
      <c r="G1002" s="40" t="s">
        <v>0</v>
      </c>
      <c r="I1002" s="40" t="s">
        <v>0</v>
      </c>
    </row>
    <row r="1003" spans="1:11" ht="12">
      <c r="A1003" s="44">
        <v>38517.99513888889</v>
      </c>
      <c r="J1003" s="42" t="s">
        <v>1</v>
      </c>
      <c r="K1003" s="40" t="s">
        <v>0</v>
      </c>
    </row>
    <row r="1004" spans="1:11" ht="12">
      <c r="A1004" s="44">
        <v>38518.302083333336</v>
      </c>
      <c r="J1004" s="42" t="s">
        <v>1</v>
      </c>
      <c r="K1004" s="40" t="s">
        <v>0</v>
      </c>
    </row>
    <row r="1005" spans="1:6" ht="12">
      <c r="A1005" s="44">
        <v>38518.33819444444</v>
      </c>
      <c r="E1005" s="40" t="s">
        <v>0</v>
      </c>
      <c r="F1005" s="42" t="s">
        <v>1</v>
      </c>
    </row>
    <row r="1006" spans="1:9" ht="12">
      <c r="A1006" s="44">
        <v>38518.43402777778</v>
      </c>
      <c r="G1006" s="40" t="s">
        <v>0</v>
      </c>
      <c r="I1006" s="40" t="s">
        <v>0</v>
      </c>
    </row>
    <row r="1007" spans="1:6" ht="12">
      <c r="A1007" s="44">
        <v>38518.441666666666</v>
      </c>
      <c r="D1007" s="40" t="s">
        <v>0</v>
      </c>
      <c r="E1007" s="40" t="s">
        <v>0</v>
      </c>
      <c r="F1007" s="42" t="s">
        <v>1</v>
      </c>
    </row>
    <row r="1008" spans="1:3" ht="12">
      <c r="A1008" s="44">
        <v>38518.447916666664</v>
      </c>
      <c r="B1008" s="40" t="s">
        <v>0</v>
      </c>
      <c r="C1008" s="40" t="s">
        <v>0</v>
      </c>
    </row>
    <row r="1009" spans="1:6" ht="12">
      <c r="A1009" s="44">
        <v>38518.694444444445</v>
      </c>
      <c r="B1009" s="40" t="s">
        <v>0</v>
      </c>
      <c r="C1009" s="42" t="s">
        <v>1</v>
      </c>
      <c r="D1009" s="40" t="s">
        <v>0</v>
      </c>
      <c r="E1009" s="40" t="s">
        <v>0</v>
      </c>
      <c r="F1009" s="42" t="s">
        <v>1</v>
      </c>
    </row>
    <row r="1010" spans="1:3" ht="12">
      <c r="A1010" s="44">
        <v>38518.87708333333</v>
      </c>
      <c r="B1010" s="40" t="s">
        <v>0</v>
      </c>
      <c r="C1010" s="40" t="s">
        <v>0</v>
      </c>
    </row>
    <row r="1011" spans="1:6" ht="12">
      <c r="A1011" s="44">
        <v>38518.88263888889</v>
      </c>
      <c r="D1011" s="40" t="s">
        <v>0</v>
      </c>
      <c r="E1011" s="40" t="s">
        <v>0</v>
      </c>
      <c r="F1011" s="40" t="s">
        <v>0</v>
      </c>
    </row>
    <row r="1012" spans="1:9" ht="12">
      <c r="A1012" s="44">
        <v>38519.29305555556</v>
      </c>
      <c r="I1012" s="40" t="s">
        <v>0</v>
      </c>
    </row>
    <row r="1013" spans="1:9" ht="12">
      <c r="A1013" s="44">
        <v>38519.34722222222</v>
      </c>
      <c r="I1013" s="42" t="s">
        <v>1</v>
      </c>
    </row>
    <row r="1014" spans="1:6" ht="12">
      <c r="A1014" s="44">
        <v>38519.34930555556</v>
      </c>
      <c r="E1014" s="40" t="s">
        <v>0</v>
      </c>
      <c r="F1014" s="42" t="s">
        <v>1</v>
      </c>
    </row>
    <row r="1015" spans="1:9" ht="12">
      <c r="A1015" s="44">
        <v>38519.37708333333</v>
      </c>
      <c r="I1015" s="42" t="s">
        <v>1</v>
      </c>
    </row>
    <row r="1016" spans="1:9" ht="12">
      <c r="A1016" s="44">
        <v>38519.42916666667</v>
      </c>
      <c r="I1016" s="40" t="s">
        <v>0</v>
      </c>
    </row>
    <row r="1017" spans="1:6" ht="12">
      <c r="A1017" s="44">
        <v>38519.441666666666</v>
      </c>
      <c r="D1017" s="40" t="s">
        <v>0</v>
      </c>
      <c r="E1017" s="40" t="s">
        <v>0</v>
      </c>
      <c r="F1017" s="42" t="s">
        <v>1</v>
      </c>
    </row>
    <row r="1018" spans="1:3" ht="12">
      <c r="A1018" s="44">
        <v>38519.504166666666</v>
      </c>
      <c r="B1018" s="40" t="s">
        <v>0</v>
      </c>
      <c r="C1018" s="40" t="s">
        <v>0</v>
      </c>
    </row>
    <row r="1019" spans="1:6" ht="12">
      <c r="A1019" s="44">
        <v>38519.538194444445</v>
      </c>
      <c r="B1019" s="40" t="s">
        <v>0</v>
      </c>
      <c r="C1019" s="40" t="s">
        <v>0</v>
      </c>
      <c r="D1019" s="40" t="s">
        <v>0</v>
      </c>
      <c r="E1019" s="40" t="s">
        <v>0</v>
      </c>
      <c r="F1019" s="40" t="s">
        <v>0</v>
      </c>
    </row>
    <row r="1020" spans="1:3" ht="12">
      <c r="A1020" s="44">
        <v>38519.72222222222</v>
      </c>
      <c r="B1020" s="40" t="s">
        <v>0</v>
      </c>
      <c r="C1020" s="42" t="s">
        <v>1</v>
      </c>
    </row>
    <row r="1021" spans="1:6" ht="12">
      <c r="A1021" s="44">
        <v>38519.72986111111</v>
      </c>
      <c r="D1021" s="40" t="s">
        <v>0</v>
      </c>
      <c r="E1021" s="40" t="s">
        <v>0</v>
      </c>
      <c r="F1021" s="42" t="s">
        <v>1</v>
      </c>
    </row>
    <row r="1022" spans="1:9" ht="12">
      <c r="A1022" s="44">
        <v>38519.78402777778</v>
      </c>
      <c r="G1022" s="40" t="s">
        <v>0</v>
      </c>
      <c r="I1022" s="40" t="s">
        <v>0</v>
      </c>
    </row>
    <row r="1023" spans="1:6" ht="12">
      <c r="A1023" s="44">
        <v>38520.33541666667</v>
      </c>
      <c r="E1023" s="40" t="s">
        <v>0</v>
      </c>
      <c r="F1023" s="42" t="s">
        <v>1</v>
      </c>
    </row>
    <row r="1024" spans="1:9" ht="12">
      <c r="A1024" s="44">
        <v>38520.46319444444</v>
      </c>
      <c r="G1024" s="40" t="s">
        <v>0</v>
      </c>
      <c r="I1024" s="40" t="s">
        <v>0</v>
      </c>
    </row>
    <row r="1025" spans="1:6" ht="12">
      <c r="A1025" s="44">
        <v>38520.470138888886</v>
      </c>
      <c r="D1025" s="40" t="s">
        <v>0</v>
      </c>
      <c r="E1025" s="40" t="s">
        <v>0</v>
      </c>
      <c r="F1025" s="42" t="s">
        <v>1</v>
      </c>
    </row>
    <row r="1026" spans="1:3" ht="12">
      <c r="A1026" s="44">
        <v>38520.47708333333</v>
      </c>
      <c r="B1026" s="40" t="s">
        <v>0</v>
      </c>
      <c r="C1026" s="40" t="s">
        <v>0</v>
      </c>
    </row>
    <row r="1027" spans="1:6" ht="12">
      <c r="A1027" s="44">
        <v>38520.60555555556</v>
      </c>
      <c r="B1027" s="40" t="s">
        <v>0</v>
      </c>
      <c r="C1027" s="42" t="s">
        <v>1</v>
      </c>
      <c r="D1027" s="40" t="s">
        <v>0</v>
      </c>
      <c r="E1027" s="40" t="s">
        <v>0</v>
      </c>
      <c r="F1027" s="40" t="s">
        <v>0</v>
      </c>
    </row>
    <row r="1028" spans="1:9" ht="12">
      <c r="A1028" s="44">
        <v>38520.69930555556</v>
      </c>
      <c r="I1028" s="40" t="s">
        <v>0</v>
      </c>
    </row>
    <row r="1029" spans="1:6" ht="12">
      <c r="A1029" s="44">
        <v>38520.729166666664</v>
      </c>
      <c r="B1029" s="40" t="s">
        <v>0</v>
      </c>
      <c r="C1029" s="42" t="s">
        <v>1</v>
      </c>
      <c r="D1029" s="40" t="s">
        <v>0</v>
      </c>
      <c r="E1029" s="40" t="s">
        <v>0</v>
      </c>
      <c r="F1029" s="42" t="s">
        <v>1</v>
      </c>
    </row>
    <row r="1030" spans="1:9" ht="12">
      <c r="A1030" s="44">
        <v>38520.74722222222</v>
      </c>
      <c r="I1030" s="40" t="s">
        <v>0</v>
      </c>
    </row>
    <row r="1031" spans="1:3" ht="12">
      <c r="A1031" s="44">
        <v>38520.850694444445</v>
      </c>
      <c r="B1031" s="40" t="s">
        <v>0</v>
      </c>
      <c r="C1031" s="40" t="s">
        <v>0</v>
      </c>
    </row>
    <row r="1032" spans="1:6" ht="12">
      <c r="A1032" s="44">
        <v>38520.856944444444</v>
      </c>
      <c r="D1032" s="40" t="s">
        <v>0</v>
      </c>
      <c r="E1032" s="40" t="s">
        <v>0</v>
      </c>
      <c r="F1032" s="40" t="s">
        <v>0</v>
      </c>
    </row>
    <row r="1033" spans="1:9" ht="12">
      <c r="A1033" s="44">
        <v>38520.864583333336</v>
      </c>
      <c r="G1033" s="40" t="s">
        <v>0</v>
      </c>
      <c r="I1033" s="40" t="s">
        <v>0</v>
      </c>
    </row>
    <row r="1034" spans="1:9" ht="12">
      <c r="A1034" s="44">
        <v>38521.51388888889</v>
      </c>
      <c r="G1034" s="40" t="s">
        <v>0</v>
      </c>
      <c r="I1034" s="40" t="s">
        <v>0</v>
      </c>
    </row>
    <row r="1035" spans="1:6" ht="12">
      <c r="A1035" s="44">
        <v>38522.700694444444</v>
      </c>
      <c r="D1035" s="40" t="s">
        <v>0</v>
      </c>
      <c r="E1035" s="40" t="s">
        <v>0</v>
      </c>
      <c r="F1035" s="40" t="s">
        <v>0</v>
      </c>
    </row>
    <row r="1036" spans="1:9" ht="12">
      <c r="A1036" s="44">
        <v>38522.70763888889</v>
      </c>
      <c r="G1036" s="40" t="s">
        <v>0</v>
      </c>
      <c r="I1036" s="40" t="s">
        <v>0</v>
      </c>
    </row>
    <row r="1037" spans="1:6" ht="12">
      <c r="A1037" s="44">
        <v>38523.33888888889</v>
      </c>
      <c r="E1037" s="40" t="s">
        <v>0</v>
      </c>
      <c r="F1037" s="43">
        <v>1</v>
      </c>
    </row>
    <row r="1038" spans="1:9" ht="12">
      <c r="A1038" s="44">
        <v>38523.44861111111</v>
      </c>
      <c r="G1038" s="40" t="s">
        <v>0</v>
      </c>
      <c r="I1038" s="40" t="s">
        <v>0</v>
      </c>
    </row>
    <row r="1039" spans="1:6" ht="12">
      <c r="A1039" s="44">
        <v>38523.455555555556</v>
      </c>
      <c r="D1039" s="40" t="s">
        <v>0</v>
      </c>
      <c r="E1039" s="40" t="s">
        <v>0</v>
      </c>
      <c r="F1039" s="42" t="s">
        <v>1</v>
      </c>
    </row>
    <row r="1040" spans="1:3" ht="12">
      <c r="A1040" s="44">
        <v>38523.46111111111</v>
      </c>
      <c r="B1040" s="40" t="s">
        <v>0</v>
      </c>
      <c r="C1040" s="42" t="s">
        <v>1</v>
      </c>
    </row>
    <row r="1041" spans="1:6" ht="12">
      <c r="A1041" s="44">
        <v>38523.67152777778</v>
      </c>
      <c r="B1041" s="40" t="s">
        <v>0</v>
      </c>
      <c r="C1041" s="40" t="s">
        <v>0</v>
      </c>
      <c r="D1041" s="40" t="s">
        <v>0</v>
      </c>
      <c r="E1041" s="40" t="s">
        <v>0</v>
      </c>
      <c r="F1041" s="40" t="s">
        <v>0</v>
      </c>
    </row>
    <row r="1042" spans="1:3" ht="12">
      <c r="A1042" s="44">
        <v>38523.8875</v>
      </c>
      <c r="B1042" s="40" t="s">
        <v>0</v>
      </c>
      <c r="C1042" s="40" t="s">
        <v>0</v>
      </c>
    </row>
    <row r="1043" spans="1:6" ht="12">
      <c r="A1043" s="44">
        <v>38523.89236111111</v>
      </c>
      <c r="D1043" s="40" t="s">
        <v>0</v>
      </c>
      <c r="E1043" s="40" t="s">
        <v>0</v>
      </c>
      <c r="F1043" s="40" t="s">
        <v>0</v>
      </c>
    </row>
    <row r="1044" spans="1:9" ht="12">
      <c r="A1044" s="44">
        <v>38523.899305555555</v>
      </c>
      <c r="G1044" s="40" t="s">
        <v>0</v>
      </c>
      <c r="I1044" s="40" t="s">
        <v>0</v>
      </c>
    </row>
    <row r="1045" spans="1:9" ht="12">
      <c r="A1045" s="44">
        <v>38524.45486111111</v>
      </c>
      <c r="G1045" s="40" t="s">
        <v>0</v>
      </c>
      <c r="I1045" s="40" t="s">
        <v>0</v>
      </c>
    </row>
    <row r="1046" spans="1:6" ht="12">
      <c r="A1046" s="44">
        <v>38524.461805555555</v>
      </c>
      <c r="D1046" s="40" t="s">
        <v>0</v>
      </c>
      <c r="E1046" s="40" t="s">
        <v>0</v>
      </c>
      <c r="F1046" s="40" t="s">
        <v>0</v>
      </c>
    </row>
    <row r="1047" spans="1:3" ht="12">
      <c r="A1047" s="44">
        <v>38524.467361111114</v>
      </c>
      <c r="B1047" s="40" t="s">
        <v>0</v>
      </c>
      <c r="C1047" s="40" t="s">
        <v>0</v>
      </c>
    </row>
    <row r="1048" spans="1:6" ht="12">
      <c r="A1048" s="44">
        <v>38524.5625</v>
      </c>
      <c r="B1048" s="40" t="s">
        <v>0</v>
      </c>
      <c r="C1048" s="40" t="s">
        <v>0</v>
      </c>
      <c r="D1048" s="40" t="s">
        <v>0</v>
      </c>
      <c r="E1048" s="40" t="s">
        <v>0</v>
      </c>
      <c r="F1048" s="40" t="s">
        <v>0</v>
      </c>
    </row>
    <row r="1049" spans="1:3" ht="12">
      <c r="A1049" s="44">
        <v>38524.67222222222</v>
      </c>
      <c r="B1049" s="40" t="s">
        <v>0</v>
      </c>
      <c r="C1049" s="42" t="s">
        <v>1</v>
      </c>
    </row>
    <row r="1050" spans="1:6" ht="12">
      <c r="A1050" s="44">
        <v>38524.67916666667</v>
      </c>
      <c r="D1050" s="40" t="s">
        <v>0</v>
      </c>
      <c r="E1050" s="40" t="s">
        <v>0</v>
      </c>
      <c r="F1050" s="42" t="s">
        <v>1</v>
      </c>
    </row>
    <row r="1051" spans="1:9" ht="12">
      <c r="A1051" s="44">
        <v>38524.68680555555</v>
      </c>
      <c r="G1051" s="40" t="s">
        <v>0</v>
      </c>
      <c r="I1051" s="40" t="s">
        <v>0</v>
      </c>
    </row>
    <row r="1052" spans="1:11" ht="12">
      <c r="A1052" s="44">
        <v>38525.30069444444</v>
      </c>
      <c r="J1052" s="42" t="s">
        <v>1</v>
      </c>
      <c r="K1052" s="42" t="s">
        <v>1</v>
      </c>
    </row>
    <row r="1053" spans="1:9" ht="12">
      <c r="A1053" s="44">
        <v>38525.447222222225</v>
      </c>
      <c r="I1053" s="40" t="s">
        <v>0</v>
      </c>
    </row>
    <row r="1054" spans="1:6" ht="12">
      <c r="A1054" s="44">
        <v>38525.50833333333</v>
      </c>
      <c r="D1054" s="40" t="s">
        <v>0</v>
      </c>
      <c r="E1054" s="40" t="s">
        <v>0</v>
      </c>
      <c r="F1054" s="42" t="s">
        <v>1</v>
      </c>
    </row>
    <row r="1055" spans="1:3" ht="12">
      <c r="A1055" s="44">
        <v>38525.51458333333</v>
      </c>
      <c r="B1055" s="40" t="s">
        <v>0</v>
      </c>
      <c r="C1055" s="40" t="s">
        <v>0</v>
      </c>
    </row>
    <row r="1056" spans="1:6" ht="12">
      <c r="A1056" s="44">
        <v>38525.68125</v>
      </c>
      <c r="B1056" s="40" t="s">
        <v>0</v>
      </c>
      <c r="C1056" s="40" t="s">
        <v>0</v>
      </c>
      <c r="D1056" s="40" t="s">
        <v>0</v>
      </c>
      <c r="E1056" s="40" t="s">
        <v>0</v>
      </c>
      <c r="F1056" s="40" t="s">
        <v>0</v>
      </c>
    </row>
    <row r="1057" spans="1:3" ht="12">
      <c r="A1057" s="44">
        <v>38525.902083333334</v>
      </c>
      <c r="B1057" s="40" t="s">
        <v>0</v>
      </c>
      <c r="C1057" s="40" t="s">
        <v>0</v>
      </c>
    </row>
    <row r="1058" spans="1:6" ht="12">
      <c r="A1058" s="44">
        <v>38526.91111111111</v>
      </c>
      <c r="D1058" s="40" t="s">
        <v>0</v>
      </c>
      <c r="E1058" s="40" t="s">
        <v>0</v>
      </c>
      <c r="F1058" s="40" t="s">
        <v>0</v>
      </c>
    </row>
    <row r="1059" spans="1:6" ht="12">
      <c r="A1059" s="44">
        <v>38526.3375</v>
      </c>
      <c r="E1059" s="42" t="s">
        <v>1</v>
      </c>
      <c r="F1059" s="42" t="s">
        <v>1</v>
      </c>
    </row>
    <row r="1060" spans="1:9" ht="12">
      <c r="A1060" s="44">
        <v>38526.427777777775</v>
      </c>
      <c r="G1060" s="40" t="s">
        <v>0</v>
      </c>
      <c r="I1060" s="40" t="s">
        <v>0</v>
      </c>
    </row>
    <row r="1061" spans="1:6" ht="12">
      <c r="A1061" s="44">
        <v>38526.436111111114</v>
      </c>
      <c r="D1061" s="40" t="s">
        <v>0</v>
      </c>
      <c r="E1061" s="40" t="s">
        <v>0</v>
      </c>
      <c r="F1061" s="40" t="s">
        <v>0</v>
      </c>
    </row>
    <row r="1062" spans="1:3" ht="12">
      <c r="A1062" s="44">
        <v>38526.44305555556</v>
      </c>
      <c r="B1062" s="40" t="s">
        <v>0</v>
      </c>
      <c r="C1062" s="40" t="s">
        <v>0</v>
      </c>
    </row>
    <row r="1063" spans="1:3" ht="12">
      <c r="A1063" s="44">
        <v>38526.54236111111</v>
      </c>
      <c r="B1063" s="40" t="s">
        <v>0</v>
      </c>
      <c r="C1063" s="40" t="s">
        <v>0</v>
      </c>
    </row>
    <row r="1064" spans="1:11" ht="12">
      <c r="A1064" s="44">
        <v>38526.55902777778</v>
      </c>
      <c r="J1064" s="42" t="s">
        <v>1</v>
      </c>
      <c r="K1064" s="40" t="s">
        <v>0</v>
      </c>
    </row>
    <row r="1065" spans="1:6" ht="12">
      <c r="A1065" s="44">
        <v>38526.59722222222</v>
      </c>
      <c r="D1065" s="40" t="s">
        <v>0</v>
      </c>
      <c r="E1065" s="40" t="s">
        <v>0</v>
      </c>
      <c r="F1065" s="40" t="s">
        <v>0</v>
      </c>
    </row>
    <row r="1066" spans="1:3" ht="12">
      <c r="A1066" s="44">
        <v>38526.604166666664</v>
      </c>
      <c r="B1066" s="40" t="s">
        <v>0</v>
      </c>
      <c r="C1066" s="40" t="s">
        <v>0</v>
      </c>
    </row>
    <row r="1067" spans="1:3" ht="12">
      <c r="A1067" s="44">
        <v>38526.71875</v>
      </c>
      <c r="B1067" s="40" t="s">
        <v>0</v>
      </c>
      <c r="C1067" s="40" t="s">
        <v>0</v>
      </c>
    </row>
    <row r="1068" spans="1:6" ht="12">
      <c r="A1068" s="44">
        <v>38526.73263888889</v>
      </c>
      <c r="D1068" s="40" t="s">
        <v>0</v>
      </c>
      <c r="E1068" s="40" t="s">
        <v>0</v>
      </c>
      <c r="F1068" s="40" t="s">
        <v>0</v>
      </c>
    </row>
    <row r="1069" spans="1:9" ht="12">
      <c r="A1069" s="44">
        <v>38526.739583333336</v>
      </c>
      <c r="G1069" s="40" t="s">
        <v>0</v>
      </c>
      <c r="I1069" s="40" t="s">
        <v>0</v>
      </c>
    </row>
    <row r="1070" spans="1:11" ht="12">
      <c r="A1070" s="44">
        <v>38526.98263888889</v>
      </c>
      <c r="J1070" s="42" t="s">
        <v>1</v>
      </c>
      <c r="K1070" s="40" t="s">
        <v>0</v>
      </c>
    </row>
    <row r="1071" spans="1:9" ht="12">
      <c r="A1071" s="44">
        <v>38527.427083333336</v>
      </c>
      <c r="G1071" s="40" t="s">
        <v>0</v>
      </c>
      <c r="I1071" s="40" t="s">
        <v>0</v>
      </c>
    </row>
    <row r="1072" spans="1:6" ht="12">
      <c r="A1072" s="44">
        <v>38527.433333333334</v>
      </c>
      <c r="D1072" s="40" t="s">
        <v>0</v>
      </c>
      <c r="E1072" s="40" t="s">
        <v>0</v>
      </c>
      <c r="F1072" s="42" t="s">
        <v>1</v>
      </c>
    </row>
    <row r="1073" spans="1:3" ht="12">
      <c r="A1073" s="44">
        <v>38527.438888888886</v>
      </c>
      <c r="B1073" s="40" t="s">
        <v>0</v>
      </c>
      <c r="C1073" s="40" t="s">
        <v>0</v>
      </c>
    </row>
    <row r="1074" spans="1:4" ht="12">
      <c r="A1074" s="44">
        <v>38527.597916666666</v>
      </c>
      <c r="B1074" s="40" t="s">
        <v>0</v>
      </c>
      <c r="C1074" s="40" t="s">
        <v>0</v>
      </c>
      <c r="D1074" s="40" t="s">
        <v>0</v>
      </c>
    </row>
    <row r="1075" spans="1:11" ht="12">
      <c r="A1075" s="44">
        <v>38527.60833333333</v>
      </c>
      <c r="J1075" s="42" t="s">
        <v>1</v>
      </c>
      <c r="K1075" s="40" t="s">
        <v>0</v>
      </c>
    </row>
    <row r="1076" spans="1:11" ht="12">
      <c r="A1076" s="44">
        <v>38527.714583333334</v>
      </c>
      <c r="J1076" s="42" t="s">
        <v>1</v>
      </c>
      <c r="K1076" s="40" t="s">
        <v>0</v>
      </c>
    </row>
    <row r="1077" spans="1:6" ht="12">
      <c r="A1077" s="44">
        <v>38527.743055555555</v>
      </c>
      <c r="D1077" s="40" t="s">
        <v>0</v>
      </c>
      <c r="E1077" s="40" t="s">
        <v>0</v>
      </c>
      <c r="F1077" s="40" t="s">
        <v>0</v>
      </c>
    </row>
    <row r="1078" spans="1:6" ht="12">
      <c r="A1078" s="44">
        <v>38527.80069444444</v>
      </c>
      <c r="E1078" s="40" t="s">
        <v>0</v>
      </c>
      <c r="F1078" s="40" t="s">
        <v>0</v>
      </c>
    </row>
    <row r="1079" spans="1:9" ht="12">
      <c r="A1079" s="44">
        <v>38527.94097222222</v>
      </c>
      <c r="G1079" s="40" t="s">
        <v>0</v>
      </c>
      <c r="I1079" s="40" t="s">
        <v>0</v>
      </c>
    </row>
    <row r="1080" spans="1:3" ht="12">
      <c r="A1080" s="44">
        <v>38529.37569444445</v>
      </c>
      <c r="B1080" s="40" t="s">
        <v>0</v>
      </c>
      <c r="C1080" s="40" t="s">
        <v>0</v>
      </c>
    </row>
    <row r="1081" spans="1:6" ht="12">
      <c r="A1081" s="44">
        <v>38529.3875</v>
      </c>
      <c r="D1081" s="40" t="s">
        <v>0</v>
      </c>
      <c r="E1081" s="40" t="s">
        <v>0</v>
      </c>
      <c r="F1081" s="40" t="s">
        <v>0</v>
      </c>
    </row>
    <row r="1082" spans="1:11" ht="12">
      <c r="A1082" s="44">
        <v>38529.82986111111</v>
      </c>
      <c r="G1082" s="40" t="s">
        <v>0</v>
      </c>
      <c r="I1082" s="40" t="s">
        <v>0</v>
      </c>
      <c r="J1082" s="42" t="s">
        <v>1</v>
      </c>
      <c r="K1082" s="40" t="s">
        <v>0</v>
      </c>
    </row>
    <row r="1083" spans="1:11" ht="12">
      <c r="A1083" s="44">
        <v>38529.927083333336</v>
      </c>
      <c r="J1083" s="42" t="s">
        <v>1</v>
      </c>
      <c r="K1083" s="40" t="s">
        <v>0</v>
      </c>
    </row>
    <row r="1084" spans="1:6" ht="12">
      <c r="A1084" s="44">
        <v>38530.350694444445</v>
      </c>
      <c r="F1084" s="42" t="s">
        <v>1</v>
      </c>
    </row>
    <row r="1085" spans="1:9" ht="12">
      <c r="A1085" s="44">
        <v>38530.433333333334</v>
      </c>
      <c r="G1085" s="40" t="s">
        <v>0</v>
      </c>
      <c r="I1085" s="40" t="s">
        <v>0</v>
      </c>
    </row>
    <row r="1086" spans="1:6" ht="12">
      <c r="A1086" s="44">
        <v>38530.44027777778</v>
      </c>
      <c r="D1086" s="40" t="s">
        <v>0</v>
      </c>
      <c r="E1086" s="40" t="s">
        <v>0</v>
      </c>
      <c r="F1086" s="40" t="s">
        <v>0</v>
      </c>
    </row>
    <row r="1087" spans="1:3" ht="12">
      <c r="A1087" s="44">
        <v>38530.44583333333</v>
      </c>
      <c r="B1087" s="40" t="s">
        <v>0</v>
      </c>
      <c r="C1087" s="40" t="s">
        <v>0</v>
      </c>
    </row>
    <row r="1088" spans="1:3" ht="12">
      <c r="A1088" s="44">
        <v>38530.69097222222</v>
      </c>
      <c r="B1088" s="40" t="s">
        <v>0</v>
      </c>
      <c r="C1088" s="40" t="s">
        <v>0</v>
      </c>
    </row>
    <row r="1089" spans="1:6" ht="12">
      <c r="A1089" s="44">
        <v>38530.7</v>
      </c>
      <c r="D1089" s="40" t="s">
        <v>0</v>
      </c>
      <c r="E1089" s="40" t="s">
        <v>0</v>
      </c>
      <c r="F1089" s="40" t="s">
        <v>0</v>
      </c>
    </row>
    <row r="1090" spans="1:11" ht="12">
      <c r="A1090" s="44">
        <v>38530.87847222222</v>
      </c>
      <c r="J1090" s="42" t="s">
        <v>1</v>
      </c>
      <c r="K1090" s="40" t="s">
        <v>0</v>
      </c>
    </row>
    <row r="1091" spans="1:3" ht="12">
      <c r="A1091" s="44">
        <v>38530.97152777778</v>
      </c>
      <c r="B1091" s="40" t="s">
        <v>0</v>
      </c>
      <c r="C1091" s="40" t="s">
        <v>0</v>
      </c>
    </row>
    <row r="1092" spans="1:6" ht="12">
      <c r="A1092" s="44">
        <v>38530.978472222225</v>
      </c>
      <c r="D1092" s="40" t="s">
        <v>0</v>
      </c>
      <c r="E1092" s="40" t="s">
        <v>0</v>
      </c>
      <c r="F1092" s="40" t="s">
        <v>0</v>
      </c>
    </row>
    <row r="1093" spans="1:6" ht="12">
      <c r="A1093" s="44">
        <v>38531.34444444445</v>
      </c>
      <c r="E1093" s="40" t="s">
        <v>0</v>
      </c>
      <c r="F1093" s="42" t="s">
        <v>1</v>
      </c>
    </row>
    <row r="1094" spans="1:9" ht="12">
      <c r="A1094" s="44">
        <v>38531.455555555556</v>
      </c>
      <c r="G1094" s="43">
        <v>1</v>
      </c>
      <c r="I1094" s="40" t="s">
        <v>0</v>
      </c>
    </row>
    <row r="1095" spans="1:6" ht="12">
      <c r="A1095" s="44">
        <v>38531.46319444444</v>
      </c>
      <c r="D1095" s="40" t="s">
        <v>0</v>
      </c>
      <c r="E1095" s="40" t="s">
        <v>0</v>
      </c>
      <c r="F1095" s="40" t="s">
        <v>0</v>
      </c>
    </row>
    <row r="1096" spans="1:3" ht="12">
      <c r="A1096" s="44">
        <v>38531.46805555555</v>
      </c>
      <c r="B1096" s="40" t="s">
        <v>0</v>
      </c>
      <c r="C1096" s="40" t="s">
        <v>0</v>
      </c>
    </row>
    <row r="1097" spans="1:3" ht="12">
      <c r="A1097" s="44">
        <v>38531.60555555556</v>
      </c>
      <c r="B1097" s="40" t="s">
        <v>0</v>
      </c>
      <c r="C1097" s="40" t="s">
        <v>0</v>
      </c>
    </row>
    <row r="1098" spans="1:6" ht="12">
      <c r="A1098" s="44">
        <v>38531.615277777775</v>
      </c>
      <c r="D1098" s="40" t="s">
        <v>0</v>
      </c>
      <c r="E1098" s="40" t="s">
        <v>0</v>
      </c>
      <c r="F1098" s="40" t="s">
        <v>0</v>
      </c>
    </row>
    <row r="1099" spans="1:6" ht="12">
      <c r="A1099" s="44">
        <v>38531.683333333334</v>
      </c>
      <c r="D1099" s="40" t="s">
        <v>0</v>
      </c>
      <c r="E1099" s="40" t="s">
        <v>0</v>
      </c>
      <c r="F1099" s="40" t="s">
        <v>0</v>
      </c>
    </row>
    <row r="1100" spans="1:3" ht="12">
      <c r="A1100" s="44">
        <v>38531.688888888886</v>
      </c>
      <c r="B1100" s="40" t="s">
        <v>0</v>
      </c>
      <c r="C1100" s="40" t="s">
        <v>0</v>
      </c>
    </row>
    <row r="1101" spans="1:6" ht="12">
      <c r="A1101" s="44">
        <v>38531.694444444445</v>
      </c>
      <c r="F1101" s="42" t="s">
        <v>1</v>
      </c>
    </row>
    <row r="1102" spans="1:3" ht="12">
      <c r="A1102" s="44">
        <v>38531.73402777778</v>
      </c>
      <c r="B1102" s="40" t="s">
        <v>0</v>
      </c>
      <c r="C1102" s="42" t="s">
        <v>1</v>
      </c>
    </row>
    <row r="1103" spans="1:6" ht="12">
      <c r="A1103" s="44">
        <v>38532.04236111111</v>
      </c>
      <c r="D1103" s="40" t="s">
        <v>0</v>
      </c>
      <c r="E1103" s="40" t="s">
        <v>0</v>
      </c>
      <c r="F1103" s="40" t="s">
        <v>0</v>
      </c>
    </row>
    <row r="1104" spans="1:6" ht="12">
      <c r="A1104" s="44">
        <v>38532.33888888889</v>
      </c>
      <c r="E1104" s="40" t="s">
        <v>0</v>
      </c>
      <c r="F1104" s="40" t="s">
        <v>0</v>
      </c>
    </row>
    <row r="1105" spans="1:9" ht="12">
      <c r="A1105" s="44">
        <v>38532.49791666667</v>
      </c>
      <c r="G1105" s="40" t="s">
        <v>0</v>
      </c>
      <c r="I1105" s="40" t="s">
        <v>0</v>
      </c>
    </row>
    <row r="1106" spans="1:6" ht="12">
      <c r="A1106" s="44">
        <v>38532.50625</v>
      </c>
      <c r="D1106" s="40" t="s">
        <v>0</v>
      </c>
      <c r="E1106" s="40" t="s">
        <v>0</v>
      </c>
      <c r="F1106" s="40" t="s">
        <v>0</v>
      </c>
    </row>
    <row r="1107" spans="1:3" ht="12">
      <c r="A1107" s="44">
        <v>38532.51458333333</v>
      </c>
      <c r="B1107" s="40" t="s">
        <v>0</v>
      </c>
      <c r="C1107" s="42" t="s">
        <v>1</v>
      </c>
    </row>
    <row r="1108" spans="1:3" ht="12">
      <c r="A1108" s="44">
        <v>38532.597916666666</v>
      </c>
      <c r="B1108" s="40" t="s">
        <v>0</v>
      </c>
      <c r="C1108" s="42" t="s">
        <v>1</v>
      </c>
    </row>
    <row r="1109" spans="1:6" ht="12">
      <c r="A1109" s="44">
        <v>38532.67361111111</v>
      </c>
      <c r="F1109" s="42" t="s">
        <v>1</v>
      </c>
    </row>
    <row r="1110" spans="1:3" ht="12">
      <c r="A1110" s="44">
        <v>38532.71875</v>
      </c>
      <c r="B1110" s="40" t="s">
        <v>0</v>
      </c>
      <c r="C1110" s="42" t="s">
        <v>1</v>
      </c>
    </row>
    <row r="1111" spans="1:6" ht="12">
      <c r="A1111" s="44">
        <v>38532.739583333336</v>
      </c>
      <c r="D1111" s="42" t="s">
        <v>1</v>
      </c>
      <c r="E1111" s="40" t="s">
        <v>0</v>
      </c>
      <c r="F1111" s="43">
        <v>1</v>
      </c>
    </row>
    <row r="1112" spans="1:9" ht="12">
      <c r="A1112" s="44">
        <v>38532.782638888886</v>
      </c>
      <c r="G1112" s="40" t="s">
        <v>0</v>
      </c>
      <c r="I1112" s="40" t="s">
        <v>0</v>
      </c>
    </row>
    <row r="1113" spans="1:11" ht="12">
      <c r="A1113" s="44">
        <v>38532.94305555556</v>
      </c>
      <c r="J1113" s="42" t="s">
        <v>1</v>
      </c>
      <c r="K1113" s="40" t="s">
        <v>0</v>
      </c>
    </row>
    <row r="1114" spans="1:6" ht="12">
      <c r="A1114" s="44">
        <v>38533.34861111111</v>
      </c>
      <c r="E1114" s="40" t="s">
        <v>0</v>
      </c>
      <c r="F1114" s="40" t="s">
        <v>0</v>
      </c>
    </row>
    <row r="1115" spans="1:9" ht="12">
      <c r="A1115" s="44">
        <v>38533.64444444444</v>
      </c>
      <c r="G1115" s="40" t="s">
        <v>0</v>
      </c>
      <c r="I1115" s="40" t="s">
        <v>0</v>
      </c>
    </row>
    <row r="1116" spans="1:6" ht="12">
      <c r="A1116" s="44">
        <v>38533.65833333333</v>
      </c>
      <c r="B1116" s="40" t="s">
        <v>0</v>
      </c>
      <c r="C1116" s="40" t="s">
        <v>0</v>
      </c>
      <c r="D1116" s="40" t="s">
        <v>0</v>
      </c>
      <c r="E1116" s="40" t="s">
        <v>0</v>
      </c>
      <c r="F1116" s="42" t="s">
        <v>1</v>
      </c>
    </row>
    <row r="1117" spans="1:9" ht="12">
      <c r="A1117" s="44">
        <v>38533.75347222222</v>
      </c>
      <c r="I1117" s="40" t="s">
        <v>0</v>
      </c>
    </row>
    <row r="1118" spans="1:6" ht="12">
      <c r="A1118" s="44">
        <v>38534.34027777778</v>
      </c>
      <c r="E1118" s="40" t="s">
        <v>0</v>
      </c>
      <c r="F1118" s="42" t="s">
        <v>1</v>
      </c>
    </row>
    <row r="1119" spans="1:9" ht="12">
      <c r="A1119" s="44">
        <v>38534.57708333333</v>
      </c>
      <c r="G1119" s="40" t="s">
        <v>0</v>
      </c>
      <c r="I1119" s="40" t="s">
        <v>0</v>
      </c>
    </row>
    <row r="1120" spans="1:6" ht="12">
      <c r="A1120" s="44">
        <v>38534.58472222222</v>
      </c>
      <c r="E1120" s="40" t="s">
        <v>0</v>
      </c>
      <c r="F1120" s="40" t="s">
        <v>0</v>
      </c>
    </row>
    <row r="1121" spans="1:6" ht="12">
      <c r="A1121" s="44">
        <v>38534.86597222222</v>
      </c>
      <c r="D1121" s="40" t="s">
        <v>0</v>
      </c>
      <c r="E1121" s="40" t="s">
        <v>0</v>
      </c>
      <c r="F1121" s="40" t="s">
        <v>0</v>
      </c>
    </row>
    <row r="1122" spans="1:9" ht="12">
      <c r="A1122" s="44">
        <v>38534.87291666667</v>
      </c>
      <c r="G1122" s="40" t="s">
        <v>0</v>
      </c>
      <c r="I1122" s="40" t="s">
        <v>0</v>
      </c>
    </row>
    <row r="1123" spans="1:9" ht="12">
      <c r="A1123" s="44">
        <v>38535.541666666664</v>
      </c>
      <c r="I1123" s="43" t="s">
        <v>32</v>
      </c>
    </row>
    <row r="1124" spans="1:9" ht="12">
      <c r="A1124" s="44">
        <v>38535.708333333336</v>
      </c>
      <c r="I1124" s="40" t="s">
        <v>0</v>
      </c>
    </row>
    <row r="1125" spans="1:9" ht="12">
      <c r="A1125" s="44">
        <v>38537.23611111111</v>
      </c>
      <c r="I1125" s="40" t="s">
        <v>0</v>
      </c>
    </row>
    <row r="1126" spans="1:9" ht="12">
      <c r="A1126" s="44">
        <v>38537.31319444445</v>
      </c>
      <c r="I1126" s="40" t="s">
        <v>0</v>
      </c>
    </row>
    <row r="1127" spans="1:6" ht="12">
      <c r="A1127" s="44">
        <v>38537.33888888889</v>
      </c>
      <c r="E1127" s="40" t="s">
        <v>0</v>
      </c>
      <c r="F1127" s="40" t="s">
        <v>0</v>
      </c>
    </row>
    <row r="1128" spans="1:9" ht="12">
      <c r="A1128" s="44">
        <v>38540.27638888889</v>
      </c>
      <c r="I1128" s="40" t="s">
        <v>0</v>
      </c>
    </row>
    <row r="1129" spans="1:5" ht="12">
      <c r="A1129" s="44">
        <v>38540.334027777775</v>
      </c>
      <c r="E1129" s="40" t="s">
        <v>0</v>
      </c>
    </row>
    <row r="1130" spans="1:9" ht="12">
      <c r="A1130" s="44">
        <v>38540.34930555556</v>
      </c>
      <c r="I1130" s="40" t="s">
        <v>0</v>
      </c>
    </row>
    <row r="1131" spans="1:9" ht="12">
      <c r="A1131" s="44">
        <v>38540.39861111111</v>
      </c>
      <c r="I1131" s="40" t="s">
        <v>0</v>
      </c>
    </row>
    <row r="1132" spans="1:9" ht="12">
      <c r="A1132" s="44">
        <v>38540.47638888889</v>
      </c>
      <c r="I1132" s="40" t="s">
        <v>0</v>
      </c>
    </row>
    <row r="1133" spans="1:9" ht="12">
      <c r="A1133" s="44">
        <v>38540.52291666667</v>
      </c>
      <c r="I1133" s="40" t="s">
        <v>0</v>
      </c>
    </row>
    <row r="1134" spans="1:9" ht="12">
      <c r="A1134" s="44">
        <v>38540.59930555556</v>
      </c>
      <c r="I1134" s="40" t="s">
        <v>0</v>
      </c>
    </row>
    <row r="1135" spans="1:6" ht="12">
      <c r="A1135" s="44">
        <v>38540.623611111114</v>
      </c>
      <c r="D1135" s="40" t="s">
        <v>0</v>
      </c>
      <c r="E1135" s="40" t="s">
        <v>0</v>
      </c>
      <c r="F1135" s="40" t="s">
        <v>0</v>
      </c>
    </row>
    <row r="1136" spans="1:6" ht="12">
      <c r="A1136" s="44">
        <v>38540.665972222225</v>
      </c>
      <c r="D1136" s="40" t="s">
        <v>0</v>
      </c>
      <c r="E1136" s="40" t="s">
        <v>0</v>
      </c>
      <c r="F1136" s="40" t="s">
        <v>0</v>
      </c>
    </row>
    <row r="1137" spans="1:6" ht="12">
      <c r="A1137" s="44">
        <v>38540.72777777778</v>
      </c>
      <c r="D1137" s="40" t="s">
        <v>0</v>
      </c>
      <c r="E1137" s="40" t="s">
        <v>0</v>
      </c>
      <c r="F1137" s="40" t="s">
        <v>0</v>
      </c>
    </row>
    <row r="1138" spans="1:6" ht="12">
      <c r="A1138" s="44">
        <v>38540.75208333333</v>
      </c>
      <c r="D1138" s="40" t="s">
        <v>33</v>
      </c>
      <c r="E1138" s="40" t="s">
        <v>33</v>
      </c>
      <c r="F1138" s="42" t="s">
        <v>1</v>
      </c>
    </row>
    <row r="1139" spans="1:6" ht="12">
      <c r="A1139" s="44">
        <v>38540.77013888889</v>
      </c>
      <c r="D1139" s="40" t="s">
        <v>0</v>
      </c>
      <c r="E1139" s="40" t="s">
        <v>0</v>
      </c>
      <c r="F1139" s="40" t="s">
        <v>0</v>
      </c>
    </row>
    <row r="1140" spans="1:6" ht="12">
      <c r="A1140" s="44">
        <v>38540.90833333333</v>
      </c>
      <c r="E1140" s="40" t="s">
        <v>0</v>
      </c>
      <c r="F1140" s="40" t="s">
        <v>0</v>
      </c>
    </row>
    <row r="1141" spans="1:3" ht="12">
      <c r="A1141" s="44">
        <v>38540.91458333333</v>
      </c>
      <c r="B1141" s="40" t="s">
        <v>0</v>
      </c>
      <c r="C1141" s="40" t="s">
        <v>0</v>
      </c>
    </row>
    <row r="1142" spans="1:3" ht="12">
      <c r="A1142" s="44">
        <v>38540.94305555556</v>
      </c>
      <c r="B1142" s="40" t="s">
        <v>0</v>
      </c>
      <c r="C1142" s="40" t="s">
        <v>0</v>
      </c>
    </row>
    <row r="1143" spans="1:6" ht="12">
      <c r="A1143" s="44">
        <v>38540.95</v>
      </c>
      <c r="B1143" s="40" t="s">
        <v>33</v>
      </c>
      <c r="C1143" s="40" t="s">
        <v>33</v>
      </c>
      <c r="E1143" s="40" t="s">
        <v>0</v>
      </c>
      <c r="F1143" s="40" t="s">
        <v>0</v>
      </c>
    </row>
    <row r="1144" spans="1:11" ht="12">
      <c r="A1144" s="44">
        <v>38540.98125</v>
      </c>
      <c r="J1144" s="42" t="s">
        <v>1</v>
      </c>
      <c r="K1144" s="40" t="s">
        <v>0</v>
      </c>
    </row>
    <row r="1145" spans="1:6" ht="12">
      <c r="A1145" s="44">
        <v>38540.99166666667</v>
      </c>
      <c r="E1145" s="40" t="s">
        <v>0</v>
      </c>
      <c r="F1145" s="40" t="s">
        <v>0</v>
      </c>
    </row>
    <row r="1146" spans="1:6" ht="12">
      <c r="A1146" s="44">
        <v>38541.33888888889</v>
      </c>
      <c r="E1146" s="40" t="s">
        <v>0</v>
      </c>
      <c r="F1146" s="40" t="s">
        <v>0</v>
      </c>
    </row>
    <row r="1147" spans="1:9" ht="12">
      <c r="A1147" s="44">
        <v>38542.907638888886</v>
      </c>
      <c r="G1147" s="40" t="s">
        <v>0</v>
      </c>
      <c r="I1147" s="40" t="s">
        <v>0</v>
      </c>
    </row>
    <row r="1148" spans="1:6" ht="12">
      <c r="A1148" s="44">
        <v>38542.91458333333</v>
      </c>
      <c r="E1148" s="40" t="s">
        <v>0</v>
      </c>
      <c r="F1148" s="40" t="s">
        <v>0</v>
      </c>
    </row>
    <row r="1149" spans="1:11" ht="12">
      <c r="A1149" s="44">
        <v>38542.925</v>
      </c>
      <c r="J1149" s="42" t="s">
        <v>1</v>
      </c>
      <c r="K1149" s="40" t="s">
        <v>0</v>
      </c>
    </row>
    <row r="1150" spans="1:11" ht="12">
      <c r="A1150" s="44">
        <v>38542.925</v>
      </c>
      <c r="J1150" s="42" t="s">
        <v>1</v>
      </c>
      <c r="K1150" s="40" t="s">
        <v>0</v>
      </c>
    </row>
    <row r="1151" spans="1:6" ht="12">
      <c r="A1151" s="44">
        <v>38543.635416666664</v>
      </c>
      <c r="D1151" s="40" t="s">
        <v>0</v>
      </c>
      <c r="E1151" s="40" t="s">
        <v>0</v>
      </c>
      <c r="F1151" s="40" t="s">
        <v>0</v>
      </c>
    </row>
    <row r="1152" spans="1:3" ht="12">
      <c r="A1152" s="44">
        <v>38543.64236111111</v>
      </c>
      <c r="B1152" s="40" t="s">
        <v>0</v>
      </c>
      <c r="C1152" s="40" t="s">
        <v>0</v>
      </c>
    </row>
    <row r="1153" spans="1:11" ht="12">
      <c r="A1153" s="44">
        <v>38543.71041666667</v>
      </c>
      <c r="J1153" s="43" t="s">
        <v>32</v>
      </c>
      <c r="K1153" s="40" t="s">
        <v>0</v>
      </c>
    </row>
    <row r="1154" spans="1:3" ht="12">
      <c r="A1154" s="44">
        <v>38543.89166666667</v>
      </c>
      <c r="B1154" s="40" t="s">
        <v>0</v>
      </c>
      <c r="C1154" s="40" t="s">
        <v>0</v>
      </c>
    </row>
    <row r="1155" spans="1:6" ht="12">
      <c r="A1155" s="44">
        <v>38544.44305555556</v>
      </c>
      <c r="D1155" s="40" t="s">
        <v>0</v>
      </c>
      <c r="E1155" s="40" t="s">
        <v>0</v>
      </c>
      <c r="F1155" s="40" t="s">
        <v>0</v>
      </c>
    </row>
    <row r="1156" spans="1:3" ht="12">
      <c r="A1156" s="44">
        <v>38544.44861111111</v>
      </c>
      <c r="B1156" s="40" t="s">
        <v>0</v>
      </c>
      <c r="C1156" s="40" t="s">
        <v>0</v>
      </c>
    </row>
    <row r="1157" spans="1:3" ht="12">
      <c r="A1157" s="44">
        <v>38544.53958333333</v>
      </c>
      <c r="B1157" s="40" t="s">
        <v>0</v>
      </c>
      <c r="C1157" s="40" t="s">
        <v>0</v>
      </c>
    </row>
    <row r="1158" spans="1:6" ht="12">
      <c r="A1158" s="44">
        <v>38544.54652777778</v>
      </c>
      <c r="D1158" s="40" t="s">
        <v>0</v>
      </c>
      <c r="E1158" s="40" t="s">
        <v>0</v>
      </c>
      <c r="F1158" s="40" t="s">
        <v>0</v>
      </c>
    </row>
    <row r="1159" spans="1:9" ht="12">
      <c r="A1159" s="44">
        <v>38544.57708333333</v>
      </c>
      <c r="G1159" s="40" t="s">
        <v>0</v>
      </c>
      <c r="I1159" s="40" t="s">
        <v>0</v>
      </c>
    </row>
    <row r="1160" spans="1:6" ht="12">
      <c r="A1160" s="44">
        <v>38544.584027777775</v>
      </c>
      <c r="D1160" s="40" t="s">
        <v>0</v>
      </c>
      <c r="E1160" s="40" t="s">
        <v>0</v>
      </c>
      <c r="F1160" s="43" t="s">
        <v>32</v>
      </c>
    </row>
    <row r="1161" spans="1:3" ht="12">
      <c r="A1161" s="44">
        <v>38544.59027777778</v>
      </c>
      <c r="B1161" s="40" t="s">
        <v>0</v>
      </c>
      <c r="C1161" s="40" t="s">
        <v>0</v>
      </c>
    </row>
    <row r="1162" spans="1:6" ht="12">
      <c r="A1162" s="44">
        <v>38544.61388888889</v>
      </c>
      <c r="D1162" s="40" t="s">
        <v>0</v>
      </c>
      <c r="E1162" s="40" t="s">
        <v>0</v>
      </c>
      <c r="F1162" s="43" t="s">
        <v>32</v>
      </c>
    </row>
    <row r="1163" spans="1:3" ht="12">
      <c r="A1163" s="44">
        <v>38544.625</v>
      </c>
      <c r="B1163" s="40" t="s">
        <v>0</v>
      </c>
      <c r="C1163" s="40" t="s">
        <v>0</v>
      </c>
    </row>
    <row r="1164" spans="1:3" ht="12">
      <c r="A1164" s="44">
        <v>38544.677083333336</v>
      </c>
      <c r="B1164" s="40" t="s">
        <v>0</v>
      </c>
      <c r="C1164" s="40" t="s">
        <v>0</v>
      </c>
    </row>
    <row r="1165" spans="1:6" ht="12">
      <c r="A1165" s="44">
        <v>38544.680555555555</v>
      </c>
      <c r="D1165" s="42" t="s">
        <v>1</v>
      </c>
      <c r="E1165" s="40" t="s">
        <v>0</v>
      </c>
      <c r="F1165" s="40" t="s">
        <v>0</v>
      </c>
    </row>
    <row r="1166" spans="1:6" ht="12">
      <c r="A1166" s="44">
        <v>38544.70347222222</v>
      </c>
      <c r="E1166" s="40" t="s">
        <v>0</v>
      </c>
      <c r="F1166" s="40" t="s">
        <v>0</v>
      </c>
    </row>
    <row r="1167" spans="1:3" ht="12">
      <c r="A1167" s="44">
        <v>38544.71944444445</v>
      </c>
      <c r="B1167" s="40" t="s">
        <v>0</v>
      </c>
      <c r="C1167" s="40" t="s">
        <v>0</v>
      </c>
    </row>
    <row r="1168" spans="1:6" ht="12">
      <c r="A1168" s="44">
        <v>38544.73611111111</v>
      </c>
      <c r="D1168" s="42" t="s">
        <v>1</v>
      </c>
      <c r="E1168" s="40" t="s">
        <v>0</v>
      </c>
      <c r="F1168" s="40" t="s">
        <v>0</v>
      </c>
    </row>
    <row r="1169" spans="1:9" ht="12">
      <c r="A1169" s="44">
        <v>38544.739583333336</v>
      </c>
      <c r="G1169" s="40" t="s">
        <v>0</v>
      </c>
      <c r="I1169" s="40" t="s">
        <v>0</v>
      </c>
    </row>
    <row r="1170" spans="1:6" ht="12">
      <c r="A1170" s="44">
        <v>38545.459027777775</v>
      </c>
      <c r="D1170" s="40" t="s">
        <v>0</v>
      </c>
      <c r="E1170" s="40" t="s">
        <v>0</v>
      </c>
      <c r="F1170" s="40" t="s">
        <v>0</v>
      </c>
    </row>
    <row r="1171" spans="1:3" ht="12">
      <c r="A1171" s="44">
        <v>38545.46666666667</v>
      </c>
      <c r="B1171" s="40" t="s">
        <v>0</v>
      </c>
      <c r="C1171" s="40" t="s">
        <v>0</v>
      </c>
    </row>
    <row r="1172" spans="1:6" ht="12">
      <c r="A1172" s="44">
        <v>38545.575694444444</v>
      </c>
      <c r="B1172" s="40" t="s">
        <v>0</v>
      </c>
      <c r="C1172" s="40" t="s">
        <v>0</v>
      </c>
      <c r="D1172" s="40" t="s">
        <v>0</v>
      </c>
      <c r="E1172" s="40" t="s">
        <v>0</v>
      </c>
      <c r="F1172" s="40" t="s">
        <v>0</v>
      </c>
    </row>
    <row r="1173" spans="1:3" ht="12">
      <c r="A1173" s="44">
        <v>38545.700694444444</v>
      </c>
      <c r="B1173" s="40" t="s">
        <v>0</v>
      </c>
      <c r="C1173" s="40" t="s">
        <v>0</v>
      </c>
    </row>
    <row r="1174" spans="1:6" ht="12">
      <c r="A1174" s="44">
        <v>38545.70763888889</v>
      </c>
      <c r="D1174" s="40" t="s">
        <v>0</v>
      </c>
      <c r="E1174" s="40" t="s">
        <v>0</v>
      </c>
      <c r="F1174" s="40" t="s">
        <v>0</v>
      </c>
    </row>
    <row r="1175" spans="1:7" ht="12">
      <c r="A1175" s="44">
        <v>38545.736805555556</v>
      </c>
      <c r="G1175" s="40" t="s">
        <v>0</v>
      </c>
    </row>
    <row r="1176" spans="1:6" ht="12">
      <c r="A1176" s="44">
        <v>38546.23819444444</v>
      </c>
      <c r="D1176" s="40" t="s">
        <v>0</v>
      </c>
      <c r="E1176" s="40" t="s">
        <v>0</v>
      </c>
      <c r="F1176" s="40" t="s">
        <v>0</v>
      </c>
    </row>
    <row r="1177" spans="1:6" ht="12">
      <c r="A1177" s="44">
        <v>38546.27361111111</v>
      </c>
      <c r="D1177" s="40" t="s">
        <v>0</v>
      </c>
      <c r="E1177" s="40" t="s">
        <v>0</v>
      </c>
      <c r="F1177" s="40" t="s">
        <v>0</v>
      </c>
    </row>
    <row r="1178" spans="1:6" ht="12">
      <c r="A1178" s="44">
        <v>38546.37430555555</v>
      </c>
      <c r="E1178" s="40" t="s">
        <v>0</v>
      </c>
      <c r="F1178" s="40" t="s">
        <v>0</v>
      </c>
    </row>
    <row r="1179" spans="1:4" ht="12">
      <c r="A1179" s="44">
        <v>38546.38125</v>
      </c>
      <c r="D1179" s="40" t="s">
        <v>0</v>
      </c>
    </row>
    <row r="1180" spans="1:6" ht="12">
      <c r="A1180" s="44">
        <v>38546.489583333336</v>
      </c>
      <c r="D1180" s="40" t="s">
        <v>0</v>
      </c>
      <c r="E1180" s="40" t="s">
        <v>0</v>
      </c>
      <c r="F1180" s="40" t="s">
        <v>0</v>
      </c>
    </row>
    <row r="1181" spans="1:4" ht="12">
      <c r="A1181" s="44">
        <v>38546.680555555555</v>
      </c>
      <c r="D1181" s="40" t="s">
        <v>0</v>
      </c>
    </row>
    <row r="1182" spans="1:3" ht="12">
      <c r="A1182" s="44">
        <v>38546.78958333333</v>
      </c>
      <c r="B1182" s="40" t="s">
        <v>0</v>
      </c>
      <c r="C1182" s="40" t="s">
        <v>0</v>
      </c>
    </row>
    <row r="1183" spans="1:3" ht="12">
      <c r="A1183" s="44">
        <v>38546.97152777778</v>
      </c>
      <c r="B1183" s="40" t="s">
        <v>0</v>
      </c>
      <c r="C1183" s="40" t="s">
        <v>0</v>
      </c>
    </row>
    <row r="1184" spans="1:6" ht="12">
      <c r="A1184" s="44">
        <v>38546.97638888889</v>
      </c>
      <c r="D1184" s="40" t="s">
        <v>0</v>
      </c>
      <c r="E1184" s="40" t="s">
        <v>0</v>
      </c>
      <c r="F1184" s="40" t="s">
        <v>0</v>
      </c>
    </row>
    <row r="1185" spans="1:9" ht="12">
      <c r="A1185" s="44">
        <v>38546.98263888889</v>
      </c>
      <c r="G1185" s="40" t="s">
        <v>0</v>
      </c>
      <c r="I1185" s="40" t="s">
        <v>0</v>
      </c>
    </row>
    <row r="1186" spans="1:9" ht="12">
      <c r="A1186" s="44">
        <v>38547.44375</v>
      </c>
      <c r="G1186" s="40" t="s">
        <v>0</v>
      </c>
      <c r="I1186" s="40" t="s">
        <v>0</v>
      </c>
    </row>
    <row r="1187" spans="1:6" ht="12">
      <c r="A1187" s="44">
        <v>38547.450694444444</v>
      </c>
      <c r="D1187" s="40" t="s">
        <v>0</v>
      </c>
      <c r="E1187" s="40" t="s">
        <v>0</v>
      </c>
      <c r="F1187" s="40" t="s">
        <v>0</v>
      </c>
    </row>
    <row r="1188" spans="1:3" ht="12">
      <c r="A1188" s="44">
        <v>38547.45694444444</v>
      </c>
      <c r="B1188" s="40" t="s">
        <v>0</v>
      </c>
      <c r="C1188" s="40" t="s">
        <v>0</v>
      </c>
    </row>
    <row r="1189" spans="1:3" ht="12">
      <c r="A1189" s="44">
        <v>38547.535416666666</v>
      </c>
      <c r="B1189" s="40" t="s">
        <v>0</v>
      </c>
      <c r="C1189" s="40" t="s">
        <v>0</v>
      </c>
    </row>
    <row r="1190" spans="1:6" ht="12">
      <c r="A1190" s="44">
        <v>38547.70486111111</v>
      </c>
      <c r="B1190" s="40" t="s">
        <v>0</v>
      </c>
      <c r="C1190" s="40" t="s">
        <v>0</v>
      </c>
      <c r="D1190" s="40" t="s">
        <v>0</v>
      </c>
      <c r="E1190" s="40" t="s">
        <v>0</v>
      </c>
      <c r="F1190" s="40" t="s">
        <v>0</v>
      </c>
    </row>
    <row r="1191" spans="1:3" ht="12">
      <c r="A1191" s="44">
        <v>38547.94305555556</v>
      </c>
      <c r="B1191" s="40" t="s">
        <v>0</v>
      </c>
      <c r="C1191" s="40" t="s">
        <v>0</v>
      </c>
    </row>
    <row r="1192" spans="1:6" ht="12">
      <c r="A1192" s="44">
        <v>38547.95208333333</v>
      </c>
      <c r="D1192" s="40" t="s">
        <v>0</v>
      </c>
      <c r="E1192" s="40" t="s">
        <v>0</v>
      </c>
      <c r="F1192" s="40" t="s">
        <v>0</v>
      </c>
    </row>
    <row r="1193" spans="1:3" ht="12">
      <c r="A1193" s="44">
        <v>38548.33819444444</v>
      </c>
      <c r="C1193" s="40" t="s">
        <v>0</v>
      </c>
    </row>
    <row r="1194" spans="1:4" ht="12">
      <c r="A1194" s="44">
        <v>38548.342361111114</v>
      </c>
      <c r="D1194" s="40" t="s">
        <v>0</v>
      </c>
    </row>
    <row r="1195" spans="1:6" ht="12">
      <c r="A1195" s="44">
        <v>38548.34722222222</v>
      </c>
      <c r="E1195" s="40" t="s">
        <v>0</v>
      </c>
      <c r="F1195" s="40" t="s">
        <v>0</v>
      </c>
    </row>
    <row r="1196" spans="1:3" ht="12">
      <c r="A1196" s="44">
        <v>38548.39791666667</v>
      </c>
      <c r="C1196" s="40" t="s">
        <v>0</v>
      </c>
    </row>
    <row r="1197" spans="1:4" ht="12">
      <c r="A1197" s="44">
        <v>38548.40069444444</v>
      </c>
      <c r="D1197" s="40" t="s">
        <v>0</v>
      </c>
    </row>
    <row r="1198" spans="1:9" ht="12">
      <c r="A1198" s="44">
        <v>38548.43472222222</v>
      </c>
      <c r="G1198" s="40" t="s">
        <v>0</v>
      </c>
      <c r="I1198" s="40" t="s">
        <v>0</v>
      </c>
    </row>
    <row r="1199" spans="1:6" ht="12">
      <c r="A1199" s="44">
        <v>38548.441666666666</v>
      </c>
      <c r="D1199" s="40" t="s">
        <v>0</v>
      </c>
      <c r="E1199" s="40" t="s">
        <v>0</v>
      </c>
      <c r="F1199" s="40" t="s">
        <v>0</v>
      </c>
    </row>
    <row r="1200" spans="1:3" ht="12">
      <c r="A1200" s="44">
        <v>38548.44861111111</v>
      </c>
      <c r="B1200" s="40" t="s">
        <v>0</v>
      </c>
      <c r="C1200" s="40" t="s">
        <v>0</v>
      </c>
    </row>
    <row r="1201" spans="1:6" ht="12">
      <c r="A1201" s="44">
        <v>38548.532638888886</v>
      </c>
      <c r="E1201" s="40" t="s">
        <v>0</v>
      </c>
      <c r="F1201" s="40" t="s">
        <v>0</v>
      </c>
    </row>
    <row r="1202" spans="1:6" ht="12">
      <c r="A1202" s="44">
        <v>38550.59375</v>
      </c>
      <c r="D1202" s="40" t="s">
        <v>0</v>
      </c>
      <c r="E1202" s="40" t="s">
        <v>0</v>
      </c>
      <c r="F1202" s="40" t="s">
        <v>0</v>
      </c>
    </row>
    <row r="1203" spans="1:6" ht="12">
      <c r="A1203" s="44">
        <v>38551.339583333334</v>
      </c>
      <c r="F1203" s="40" t="s">
        <v>0</v>
      </c>
    </row>
    <row r="1204" spans="1:3" ht="12">
      <c r="A1204" s="44">
        <v>38551.35902777778</v>
      </c>
      <c r="B1204" s="40" t="s">
        <v>0</v>
      </c>
      <c r="C1204" s="40" t="s">
        <v>0</v>
      </c>
    </row>
    <row r="1205" spans="1:6" ht="12">
      <c r="A1205" s="44">
        <v>38551.67013888889</v>
      </c>
      <c r="E1205" s="40" t="s">
        <v>0</v>
      </c>
      <c r="F1205" s="40" t="s">
        <v>0</v>
      </c>
    </row>
    <row r="1206" spans="1:6" ht="12">
      <c r="A1206" s="44">
        <v>38551.69305555556</v>
      </c>
      <c r="B1206" s="40" t="s">
        <v>0</v>
      </c>
      <c r="C1206" s="40" t="s">
        <v>0</v>
      </c>
      <c r="D1206" s="40" t="s">
        <v>0</v>
      </c>
      <c r="E1206" s="40" t="s">
        <v>0</v>
      </c>
      <c r="F1206" s="40" t="s">
        <v>0</v>
      </c>
    </row>
    <row r="1207" spans="1:6" ht="12">
      <c r="A1207" s="44">
        <v>38551.71111111111</v>
      </c>
      <c r="D1207" s="40" t="s">
        <v>0</v>
      </c>
      <c r="E1207" s="40" t="s">
        <v>0</v>
      </c>
      <c r="F1207" s="40" t="s">
        <v>0</v>
      </c>
    </row>
    <row r="1208" spans="1:6" ht="12">
      <c r="A1208" s="44">
        <v>38551.75</v>
      </c>
      <c r="D1208" s="40" t="s">
        <v>0</v>
      </c>
      <c r="E1208" s="40" t="s">
        <v>0</v>
      </c>
      <c r="F1208" s="40" t="s">
        <v>0</v>
      </c>
    </row>
    <row r="1209" spans="1:6" ht="12">
      <c r="A1209" s="44">
        <v>38551.77569444444</v>
      </c>
      <c r="D1209" s="40" t="s">
        <v>0</v>
      </c>
      <c r="E1209" s="40" t="s">
        <v>0</v>
      </c>
      <c r="F1209" s="40" t="s">
        <v>0</v>
      </c>
    </row>
    <row r="1210" spans="1:9" ht="12">
      <c r="A1210" s="44">
        <v>38551.78333333333</v>
      </c>
      <c r="I1210" s="40" t="s">
        <v>0</v>
      </c>
    </row>
    <row r="1211" spans="1:6" ht="12">
      <c r="A1211" s="44">
        <v>38551.82083333333</v>
      </c>
      <c r="D1211" s="40" t="s">
        <v>0</v>
      </c>
      <c r="E1211" s="40" t="s">
        <v>0</v>
      </c>
      <c r="F1211" s="40" t="s">
        <v>0</v>
      </c>
    </row>
    <row r="1212" spans="1:6" ht="12">
      <c r="A1212" s="44">
        <v>38552.339583333334</v>
      </c>
      <c r="E1212" s="40" t="s">
        <v>0</v>
      </c>
      <c r="F1212" s="40" t="s">
        <v>0</v>
      </c>
    </row>
    <row r="1213" spans="1:9" ht="12">
      <c r="A1213" s="44">
        <v>38552.436111111114</v>
      </c>
      <c r="G1213" s="40" t="s">
        <v>0</v>
      </c>
      <c r="I1213" s="43" t="s">
        <v>32</v>
      </c>
    </row>
    <row r="1214" spans="1:6" ht="12">
      <c r="A1214" s="44">
        <v>38552.44305555556</v>
      </c>
      <c r="D1214" s="40" t="s">
        <v>0</v>
      </c>
      <c r="E1214" s="40" t="s">
        <v>0</v>
      </c>
      <c r="F1214" s="40" t="s">
        <v>0</v>
      </c>
    </row>
    <row r="1215" spans="1:3" ht="12">
      <c r="A1215" s="44">
        <v>38552.45</v>
      </c>
      <c r="B1215" s="40" t="s">
        <v>0</v>
      </c>
      <c r="C1215" s="40" t="s">
        <v>0</v>
      </c>
    </row>
    <row r="1216" spans="1:6" ht="12">
      <c r="A1216" s="44">
        <v>38552.589583333334</v>
      </c>
      <c r="D1216" s="40" t="s">
        <v>0</v>
      </c>
      <c r="E1216" s="40" t="s">
        <v>0</v>
      </c>
      <c r="F1216" s="40" t="s">
        <v>0</v>
      </c>
    </row>
    <row r="1217" spans="1:6" ht="12">
      <c r="A1217" s="44">
        <v>38552.65972222222</v>
      </c>
      <c r="D1217" s="40" t="s">
        <v>0</v>
      </c>
      <c r="E1217" s="40" t="s">
        <v>0</v>
      </c>
      <c r="F1217" s="40" t="s">
        <v>0</v>
      </c>
    </row>
    <row r="1218" spans="1:6" ht="12">
      <c r="A1218" s="44">
        <v>38552.71527777778</v>
      </c>
      <c r="D1218" s="40" t="s">
        <v>0</v>
      </c>
      <c r="E1218" s="40" t="s">
        <v>0</v>
      </c>
      <c r="F1218" s="40" t="s">
        <v>0</v>
      </c>
    </row>
    <row r="1219" spans="1:6" ht="12">
      <c r="A1219" s="44">
        <v>38552.73888888889</v>
      </c>
      <c r="B1219" s="40" t="s">
        <v>0</v>
      </c>
      <c r="C1219" s="40" t="s">
        <v>0</v>
      </c>
      <c r="D1219" s="40" t="s">
        <v>0</v>
      </c>
      <c r="E1219" s="40" t="s">
        <v>0</v>
      </c>
      <c r="F1219" s="40" t="s">
        <v>0</v>
      </c>
    </row>
    <row r="1220" spans="1:6" ht="12">
      <c r="A1220" s="44">
        <v>38552.78055555555</v>
      </c>
      <c r="D1220" s="40" t="s">
        <v>0</v>
      </c>
      <c r="E1220" s="40" t="s">
        <v>0</v>
      </c>
      <c r="F1220" s="40" t="s">
        <v>0</v>
      </c>
    </row>
    <row r="1221" spans="1:3" ht="12">
      <c r="A1221" s="44">
        <v>38552.79375</v>
      </c>
      <c r="B1221" s="40" t="s">
        <v>0</v>
      </c>
      <c r="C1221" s="40" t="s">
        <v>0</v>
      </c>
    </row>
    <row r="1222" spans="1:6" ht="12">
      <c r="A1222" s="44">
        <v>38553.427083333336</v>
      </c>
      <c r="D1222" s="40" t="s">
        <v>0</v>
      </c>
      <c r="E1222" s="40" t="s">
        <v>0</v>
      </c>
      <c r="F1222" s="40" t="s">
        <v>0</v>
      </c>
    </row>
    <row r="1223" spans="1:3" ht="12">
      <c r="A1223" s="44">
        <v>38553.43819444445</v>
      </c>
      <c r="B1223" s="40" t="s">
        <v>0</v>
      </c>
      <c r="C1223" s="40" t="s">
        <v>0</v>
      </c>
    </row>
    <row r="1224" spans="1:6" ht="12">
      <c r="A1224" s="44">
        <v>38553.57708333333</v>
      </c>
      <c r="B1224" s="40" t="s">
        <v>0</v>
      </c>
      <c r="C1224" s="40" t="s">
        <v>0</v>
      </c>
      <c r="D1224" s="40" t="s">
        <v>0</v>
      </c>
      <c r="E1224" s="40" t="s">
        <v>0</v>
      </c>
      <c r="F1224" s="40" t="s">
        <v>0</v>
      </c>
    </row>
    <row r="1225" spans="1:6" ht="12">
      <c r="A1225" s="44">
        <v>38553.67013888889</v>
      </c>
      <c r="E1225" s="40" t="s">
        <v>0</v>
      </c>
      <c r="F1225" s="43" t="s">
        <v>35</v>
      </c>
    </row>
    <row r="1226" spans="1:3" ht="12">
      <c r="A1226" s="44">
        <v>38553.677083333336</v>
      </c>
      <c r="B1226" s="40" t="s">
        <v>0</v>
      </c>
      <c r="C1226" s="40" t="s">
        <v>0</v>
      </c>
    </row>
    <row r="1227" spans="1:6" ht="12">
      <c r="A1227" s="44">
        <v>38553.68958333333</v>
      </c>
      <c r="D1227" s="40" t="s">
        <v>0</v>
      </c>
      <c r="E1227" s="40" t="s">
        <v>0</v>
      </c>
      <c r="F1227" s="40" t="s">
        <v>0</v>
      </c>
    </row>
    <row r="1228" spans="1:9" ht="12">
      <c r="A1228" s="44">
        <v>38553.697222222225</v>
      </c>
      <c r="G1228" s="40" t="s">
        <v>0</v>
      </c>
      <c r="I1228" s="40" t="s">
        <v>0</v>
      </c>
    </row>
    <row r="1229" spans="1:9" ht="12">
      <c r="A1229" s="44">
        <v>38554.43541666667</v>
      </c>
      <c r="G1229" s="40" t="s">
        <v>0</v>
      </c>
      <c r="I1229" s="40" t="s">
        <v>0</v>
      </c>
    </row>
    <row r="1230" spans="1:6" ht="12">
      <c r="A1230" s="44">
        <v>38554.44236111111</v>
      </c>
      <c r="D1230" s="40" t="s">
        <v>0</v>
      </c>
      <c r="E1230" s="40" t="s">
        <v>0</v>
      </c>
      <c r="F1230" s="40" t="s">
        <v>0</v>
      </c>
    </row>
    <row r="1231" spans="1:3" ht="12">
      <c r="A1231" s="44">
        <v>38554.44861111111</v>
      </c>
      <c r="B1231" s="40" t="s">
        <v>0</v>
      </c>
      <c r="C1231" s="40" t="s">
        <v>0</v>
      </c>
    </row>
    <row r="1232" spans="1:6" ht="12">
      <c r="A1232" s="44">
        <v>38554.57708333333</v>
      </c>
      <c r="B1232" s="40" t="s">
        <v>0</v>
      </c>
      <c r="C1232" s="40" t="s">
        <v>0</v>
      </c>
      <c r="D1232" s="40" t="s">
        <v>0</v>
      </c>
      <c r="E1232" s="40" t="s">
        <v>0</v>
      </c>
      <c r="F1232" s="40" t="s">
        <v>0</v>
      </c>
    </row>
    <row r="1233" spans="1:6" ht="12">
      <c r="A1233" s="44">
        <v>38554.68541666667</v>
      </c>
      <c r="D1233" s="40" t="s">
        <v>0</v>
      </c>
      <c r="E1233" s="40" t="s">
        <v>0</v>
      </c>
      <c r="F1233" s="40" t="s">
        <v>0</v>
      </c>
    </row>
    <row r="1234" spans="1:3" ht="12">
      <c r="A1234" s="44">
        <v>38554.69027777778</v>
      </c>
      <c r="B1234" s="40" t="s">
        <v>0</v>
      </c>
      <c r="C1234" s="40" t="s">
        <v>0</v>
      </c>
    </row>
    <row r="1235" spans="1:6" ht="12">
      <c r="A1235" s="44">
        <v>38554.80069444444</v>
      </c>
      <c r="D1235" s="40" t="s">
        <v>0</v>
      </c>
      <c r="E1235" s="40" t="s">
        <v>0</v>
      </c>
      <c r="F1235" s="40" t="s">
        <v>0</v>
      </c>
    </row>
    <row r="1236" spans="1:9" ht="12">
      <c r="A1236" s="44">
        <v>38554.80763888889</v>
      </c>
      <c r="G1236" s="40" t="s">
        <v>0</v>
      </c>
      <c r="I1236" s="40" t="s">
        <v>0</v>
      </c>
    </row>
    <row r="1237" spans="1:6" ht="12">
      <c r="A1237" s="44">
        <v>38555.33263888889</v>
      </c>
      <c r="E1237" s="40" t="s">
        <v>0</v>
      </c>
      <c r="F1237" s="40" t="s">
        <v>0</v>
      </c>
    </row>
    <row r="1238" spans="1:9" ht="12">
      <c r="A1238" s="44">
        <v>38555.436111111114</v>
      </c>
      <c r="G1238" s="40" t="s">
        <v>0</v>
      </c>
      <c r="I1238" s="40" t="s">
        <v>0</v>
      </c>
    </row>
    <row r="1239" spans="1:6" ht="12">
      <c r="A1239" s="44">
        <v>38555.44236111111</v>
      </c>
      <c r="D1239" s="40" t="s">
        <v>0</v>
      </c>
      <c r="E1239" s="40" t="s">
        <v>0</v>
      </c>
      <c r="F1239" s="40" t="s">
        <v>0</v>
      </c>
    </row>
    <row r="1240" spans="1:3" ht="12">
      <c r="A1240" s="44">
        <v>38555.46666666667</v>
      </c>
      <c r="B1240" s="40" t="s">
        <v>0</v>
      </c>
      <c r="C1240" s="40" t="s">
        <v>0</v>
      </c>
    </row>
    <row r="1241" spans="1:3" ht="12">
      <c r="A1241" s="44">
        <v>38555.59305555555</v>
      </c>
      <c r="B1241" s="40" t="s">
        <v>0</v>
      </c>
      <c r="C1241" s="40" t="s">
        <v>0</v>
      </c>
    </row>
    <row r="1242" spans="1:3" ht="12">
      <c r="A1242" s="44">
        <v>38555.97222222222</v>
      </c>
      <c r="B1242" s="40" t="s">
        <v>0</v>
      </c>
      <c r="C1242" s="40" t="s">
        <v>0</v>
      </c>
    </row>
    <row r="1243" spans="1:6" ht="12">
      <c r="A1243" s="44">
        <v>38556.64027777778</v>
      </c>
      <c r="E1243" s="40" t="s">
        <v>0</v>
      </c>
      <c r="F1243" s="40" t="s">
        <v>0</v>
      </c>
    </row>
    <row r="1244" spans="1:7" ht="12">
      <c r="A1244" s="44">
        <v>38556.70277777778</v>
      </c>
      <c r="G1244" s="40" t="s">
        <v>0</v>
      </c>
    </row>
    <row r="1245" spans="1:6" ht="12">
      <c r="A1245" s="44">
        <v>38556.709027777775</v>
      </c>
      <c r="D1245" s="40" t="s">
        <v>0</v>
      </c>
      <c r="E1245" s="40" t="s">
        <v>0</v>
      </c>
      <c r="F1245" s="40" t="s">
        <v>0</v>
      </c>
    </row>
    <row r="1246" spans="1:11" ht="12">
      <c r="A1246" s="44">
        <v>38556.72777777778</v>
      </c>
      <c r="J1246" s="40" t="s">
        <v>0</v>
      </c>
      <c r="K1246" s="40" t="s">
        <v>0</v>
      </c>
    </row>
    <row r="1247" spans="1:11" ht="12">
      <c r="A1247" s="44">
        <v>38556.78055555555</v>
      </c>
      <c r="J1247" s="40" t="s">
        <v>0</v>
      </c>
      <c r="K1247" s="40" t="s">
        <v>0</v>
      </c>
    </row>
    <row r="1248" spans="1:9" ht="12">
      <c r="A1248" s="44">
        <v>38556.79513888889</v>
      </c>
      <c r="I1248" s="40" t="s">
        <v>0</v>
      </c>
    </row>
    <row r="1249" spans="1:3" ht="12">
      <c r="A1249" s="44">
        <v>38556.876388888886</v>
      </c>
      <c r="B1249" s="40" t="s">
        <v>0</v>
      </c>
      <c r="C1249" s="40" t="s">
        <v>0</v>
      </c>
    </row>
    <row r="1250" spans="1:4" ht="12">
      <c r="A1250" s="44">
        <v>38557.02777777778</v>
      </c>
      <c r="D1250" s="40" t="s">
        <v>0</v>
      </c>
    </row>
    <row r="1251" spans="1:6" ht="12">
      <c r="A1251" s="44">
        <v>38557.032638888886</v>
      </c>
      <c r="E1251" s="40" t="s">
        <v>0</v>
      </c>
      <c r="F1251" s="40" t="s">
        <v>0</v>
      </c>
    </row>
    <row r="1252" spans="1:6" ht="12">
      <c r="A1252" s="44">
        <v>38557.524305555555</v>
      </c>
      <c r="D1252" s="40" t="s">
        <v>0</v>
      </c>
      <c r="E1252" s="40" t="s">
        <v>0</v>
      </c>
      <c r="F1252" s="40" t="s">
        <v>0</v>
      </c>
    </row>
    <row r="1253" spans="1:9" ht="12">
      <c r="A1253" s="44">
        <v>38557.53125</v>
      </c>
      <c r="G1253" s="40" t="s">
        <v>0</v>
      </c>
      <c r="I1253" s="43" t="s">
        <v>32</v>
      </c>
    </row>
    <row r="1254" spans="1:3" ht="12">
      <c r="A1254" s="44">
        <v>38557.85625</v>
      </c>
      <c r="B1254" s="40" t="s">
        <v>0</v>
      </c>
      <c r="C1254" s="40" t="s">
        <v>0</v>
      </c>
    </row>
    <row r="1255" spans="1:3" ht="12">
      <c r="A1255" s="44">
        <v>38558.45763888889</v>
      </c>
      <c r="B1255" s="40" t="s">
        <v>0</v>
      </c>
      <c r="C1255" s="40" t="s">
        <v>0</v>
      </c>
    </row>
    <row r="1256" spans="1:3" ht="12">
      <c r="A1256" s="44">
        <v>38558.958333333336</v>
      </c>
      <c r="B1256" s="40" t="s">
        <v>0</v>
      </c>
      <c r="C1256" s="40" t="s">
        <v>0</v>
      </c>
    </row>
    <row r="1257" spans="1:6" ht="12">
      <c r="A1257" s="44">
        <v>38558.96666666667</v>
      </c>
      <c r="D1257" s="40" t="s">
        <v>0</v>
      </c>
      <c r="E1257" s="40" t="s">
        <v>0</v>
      </c>
      <c r="F1257" s="40" t="s">
        <v>0</v>
      </c>
    </row>
    <row r="1258" spans="1:9" ht="12">
      <c r="A1258" s="44">
        <v>38559.436111111114</v>
      </c>
      <c r="G1258" s="40" t="s">
        <v>0</v>
      </c>
      <c r="I1258" s="40" t="s">
        <v>0</v>
      </c>
    </row>
    <row r="1259" spans="1:6" ht="12">
      <c r="A1259" s="44">
        <v>38559.44305555556</v>
      </c>
      <c r="D1259" s="40" t="s">
        <v>0</v>
      </c>
      <c r="E1259" s="40" t="s">
        <v>0</v>
      </c>
      <c r="F1259" s="40" t="s">
        <v>0</v>
      </c>
    </row>
    <row r="1260" spans="1:3" ht="12">
      <c r="A1260" s="44">
        <v>38559.44861111111</v>
      </c>
      <c r="B1260" s="40" t="s">
        <v>0</v>
      </c>
      <c r="C1260" s="40" t="s">
        <v>0</v>
      </c>
    </row>
    <row r="1261" spans="1:6" ht="12">
      <c r="A1261" s="44">
        <v>38559.561111111114</v>
      </c>
      <c r="B1261" s="40" t="s">
        <v>0</v>
      </c>
      <c r="C1261" s="40" t="s">
        <v>0</v>
      </c>
      <c r="D1261" s="40" t="s">
        <v>0</v>
      </c>
      <c r="E1261" s="40" t="s">
        <v>0</v>
      </c>
      <c r="F1261" s="40" t="s">
        <v>0</v>
      </c>
    </row>
    <row r="1262" spans="1:3" ht="12">
      <c r="A1262" s="44">
        <v>38559.657638888886</v>
      </c>
      <c r="B1262" s="40" t="s">
        <v>0</v>
      </c>
      <c r="C1262" s="40" t="s">
        <v>0</v>
      </c>
    </row>
    <row r="1263" spans="1:6" ht="12">
      <c r="A1263" s="44">
        <v>38559.66388888889</v>
      </c>
      <c r="D1263" s="40" t="s">
        <v>0</v>
      </c>
      <c r="E1263" s="40" t="s">
        <v>0</v>
      </c>
      <c r="F1263" s="40" t="s">
        <v>0</v>
      </c>
    </row>
    <row r="1264" spans="1:10" ht="12">
      <c r="A1264" s="44">
        <v>38559.78402777778</v>
      </c>
      <c r="J1264" s="40" t="s">
        <v>0</v>
      </c>
    </row>
    <row r="1265" spans="1:3" ht="12">
      <c r="A1265" s="44">
        <v>38560.00208333333</v>
      </c>
      <c r="B1265" s="40" t="s">
        <v>0</v>
      </c>
      <c r="C1265" s="40" t="s">
        <v>0</v>
      </c>
    </row>
    <row r="1266" spans="1:9" ht="12">
      <c r="A1266" s="44">
        <v>38560.44375</v>
      </c>
      <c r="G1266" s="40" t="s">
        <v>0</v>
      </c>
      <c r="I1266" s="40" t="s">
        <v>0</v>
      </c>
    </row>
    <row r="1267" spans="1:6" ht="12">
      <c r="A1267" s="44">
        <v>38560.45138888889</v>
      </c>
      <c r="D1267" s="40" t="s">
        <v>0</v>
      </c>
      <c r="E1267" s="40" t="s">
        <v>0</v>
      </c>
      <c r="F1267" s="40" t="s">
        <v>0</v>
      </c>
    </row>
    <row r="1268" spans="1:3" ht="12">
      <c r="A1268" s="44">
        <v>38560.45694444444</v>
      </c>
      <c r="B1268" s="40" t="s">
        <v>0</v>
      </c>
      <c r="C1268" s="40" t="s">
        <v>0</v>
      </c>
    </row>
    <row r="1269" spans="1:3" ht="12">
      <c r="A1269" s="44">
        <v>38560.64722222222</v>
      </c>
      <c r="B1269" s="40" t="s">
        <v>0</v>
      </c>
      <c r="C1269" s="40" t="s">
        <v>0</v>
      </c>
    </row>
    <row r="1270" spans="1:6" ht="12">
      <c r="A1270" s="44">
        <v>38560.65347222222</v>
      </c>
      <c r="D1270" s="40" t="s">
        <v>0</v>
      </c>
      <c r="E1270" s="40" t="s">
        <v>0</v>
      </c>
      <c r="F1270" s="40" t="s">
        <v>0</v>
      </c>
    </row>
    <row r="1271" spans="1:11" ht="12">
      <c r="A1271" s="44">
        <v>38560.69583333333</v>
      </c>
      <c r="J1271" s="42" t="s">
        <v>1</v>
      </c>
      <c r="K1271" s="40" t="s">
        <v>0</v>
      </c>
    </row>
    <row r="1272" spans="1:3" ht="12">
      <c r="A1272" s="44">
        <v>38560.92916666667</v>
      </c>
      <c r="B1272" s="40" t="s">
        <v>0</v>
      </c>
      <c r="C1272" s="40" t="s">
        <v>0</v>
      </c>
    </row>
    <row r="1273" spans="1:6" ht="12">
      <c r="A1273" s="44">
        <v>38560.93402777778</v>
      </c>
      <c r="D1273" s="40" t="s">
        <v>0</v>
      </c>
      <c r="E1273" s="40" t="s">
        <v>0</v>
      </c>
      <c r="F1273" s="40" t="s">
        <v>0</v>
      </c>
    </row>
    <row r="1274" spans="1:9" ht="12">
      <c r="A1274" s="44">
        <v>38560.94097222222</v>
      </c>
      <c r="G1274" s="40" t="s">
        <v>0</v>
      </c>
      <c r="I1274" s="40" t="s">
        <v>0</v>
      </c>
    </row>
    <row r="1275" spans="1:9" ht="12">
      <c r="A1275" s="44">
        <v>38561.444444444445</v>
      </c>
      <c r="G1275" s="40" t="s">
        <v>0</v>
      </c>
      <c r="I1275" s="40" t="s">
        <v>0</v>
      </c>
    </row>
    <row r="1276" spans="1:6" ht="12">
      <c r="A1276" s="44">
        <v>38561.45208333333</v>
      </c>
      <c r="D1276" s="40" t="s">
        <v>0</v>
      </c>
      <c r="E1276" s="40" t="s">
        <v>0</v>
      </c>
      <c r="F1276" s="40" t="s">
        <v>0</v>
      </c>
    </row>
    <row r="1277" spans="1:3" ht="12">
      <c r="A1277" s="44">
        <v>38561.46111111111</v>
      </c>
      <c r="B1277" s="40" t="s">
        <v>0</v>
      </c>
      <c r="C1277" s="40" t="s">
        <v>0</v>
      </c>
    </row>
    <row r="1278" spans="1:4" ht="12">
      <c r="A1278" s="44">
        <v>38561.58888888889</v>
      </c>
      <c r="B1278" s="40" t="s">
        <v>0</v>
      </c>
      <c r="C1278" s="40" t="s">
        <v>0</v>
      </c>
      <c r="D1278" s="40" t="s">
        <v>0</v>
      </c>
    </row>
    <row r="1279" spans="1:3" ht="12">
      <c r="A1279" s="44">
        <v>38561.65416666667</v>
      </c>
      <c r="B1279" s="40" t="s">
        <v>0</v>
      </c>
      <c r="C1279" s="40" t="s">
        <v>0</v>
      </c>
    </row>
    <row r="1280" spans="1:6" ht="12">
      <c r="A1280" s="44">
        <v>38561.66388888889</v>
      </c>
      <c r="D1280" s="40" t="s">
        <v>0</v>
      </c>
      <c r="E1280" s="40" t="s">
        <v>0</v>
      </c>
      <c r="F1280" s="40" t="s">
        <v>0</v>
      </c>
    </row>
    <row r="1281" spans="1:9" ht="12">
      <c r="A1281" s="44">
        <v>38561.67222222222</v>
      </c>
      <c r="G1281" s="40" t="s">
        <v>0</v>
      </c>
      <c r="I1281" s="40" t="s">
        <v>0</v>
      </c>
    </row>
    <row r="1282" spans="1:10" ht="12">
      <c r="A1282" s="44">
        <v>38561.80625</v>
      </c>
      <c r="J1282" s="42" t="s">
        <v>1</v>
      </c>
    </row>
    <row r="1283" spans="1:9" ht="12">
      <c r="A1283" s="44">
        <v>38561.89027777778</v>
      </c>
      <c r="G1283" s="40" t="s">
        <v>0</v>
      </c>
      <c r="I1283" s="40" t="s">
        <v>0</v>
      </c>
    </row>
    <row r="1284" spans="1:11" ht="12">
      <c r="A1284" s="44">
        <v>38564.771527777775</v>
      </c>
      <c r="J1284" s="40" t="s">
        <v>0</v>
      </c>
      <c r="K1284" s="40" t="s">
        <v>0</v>
      </c>
    </row>
    <row r="1285" spans="1:9" ht="12">
      <c r="A1285" s="44">
        <v>38565.22708333333</v>
      </c>
      <c r="I1285" s="40" t="s">
        <v>0</v>
      </c>
    </row>
    <row r="1286" spans="1:6" ht="12">
      <c r="A1286" s="44">
        <v>38565.23263888889</v>
      </c>
      <c r="D1286" s="40" t="s">
        <v>0</v>
      </c>
      <c r="E1286" s="40" t="s">
        <v>0</v>
      </c>
      <c r="F1286" s="40" t="s">
        <v>0</v>
      </c>
    </row>
    <row r="1287" spans="1:6" ht="12">
      <c r="A1287" s="44">
        <v>38565.275</v>
      </c>
      <c r="D1287" s="40" t="s">
        <v>0</v>
      </c>
      <c r="E1287" s="40" t="s">
        <v>0</v>
      </c>
      <c r="F1287" s="40" t="s">
        <v>0</v>
      </c>
    </row>
    <row r="1288" spans="1:9" ht="12">
      <c r="A1288" s="44">
        <v>38565.282638888886</v>
      </c>
      <c r="I1288" s="40" t="s">
        <v>0</v>
      </c>
    </row>
    <row r="1289" spans="1:9" ht="12">
      <c r="A1289" s="44">
        <v>38565.33611111111</v>
      </c>
      <c r="I1289" s="40" t="s">
        <v>0</v>
      </c>
    </row>
    <row r="1290" spans="1:6" ht="12">
      <c r="A1290" s="44">
        <v>38565.342361111114</v>
      </c>
      <c r="D1290" s="40" t="s">
        <v>0</v>
      </c>
      <c r="E1290" s="40" t="s">
        <v>0</v>
      </c>
      <c r="F1290" s="40" t="s">
        <v>0</v>
      </c>
    </row>
    <row r="1291" spans="1:6" ht="12">
      <c r="A1291" s="44">
        <v>38565.376388888886</v>
      </c>
      <c r="D1291" s="40" t="s">
        <v>0</v>
      </c>
      <c r="E1291" s="40" t="s">
        <v>0</v>
      </c>
      <c r="F1291" s="40" t="s">
        <v>0</v>
      </c>
    </row>
    <row r="1292" spans="1:9" ht="12">
      <c r="A1292" s="44">
        <v>38565.38402777778</v>
      </c>
      <c r="I1292" s="40" t="s">
        <v>0</v>
      </c>
    </row>
    <row r="1293" spans="1:9" ht="12">
      <c r="A1293" s="44">
        <v>38565.436111111114</v>
      </c>
      <c r="G1293" s="40" t="s">
        <v>0</v>
      </c>
      <c r="I1293" s="40" t="s">
        <v>0</v>
      </c>
    </row>
    <row r="1294" spans="1:6" ht="12">
      <c r="A1294" s="44">
        <v>38565.44305555556</v>
      </c>
      <c r="D1294" s="40" t="s">
        <v>0</v>
      </c>
      <c r="E1294" s="40" t="s">
        <v>0</v>
      </c>
      <c r="F1294" s="40" t="s">
        <v>0</v>
      </c>
    </row>
    <row r="1295" spans="1:3" ht="12">
      <c r="A1295" s="44">
        <v>38565.44930555556</v>
      </c>
      <c r="B1295" s="40" t="s">
        <v>0</v>
      </c>
      <c r="C1295" s="40" t="s">
        <v>0</v>
      </c>
    </row>
    <row r="1296" spans="1:3" ht="12">
      <c r="A1296" s="44">
        <v>38565.58194444444</v>
      </c>
      <c r="B1296" s="40" t="s">
        <v>0</v>
      </c>
      <c r="C1296" s="40" t="s">
        <v>0</v>
      </c>
    </row>
    <row r="1297" spans="1:11" ht="12">
      <c r="A1297" s="44">
        <v>38565.73819444444</v>
      </c>
      <c r="J1297" s="40" t="s">
        <v>0</v>
      </c>
      <c r="K1297" s="42" t="s">
        <v>1</v>
      </c>
    </row>
    <row r="1298" spans="1:3" ht="12">
      <c r="A1298" s="44">
        <v>38565.739583333336</v>
      </c>
      <c r="B1298" s="40" t="s">
        <v>0</v>
      </c>
      <c r="C1298" s="40" t="s">
        <v>0</v>
      </c>
    </row>
    <row r="1299" spans="1:6" ht="12">
      <c r="A1299" s="44">
        <v>38565.74722222222</v>
      </c>
      <c r="D1299" s="40" t="s">
        <v>0</v>
      </c>
      <c r="E1299" s="40" t="s">
        <v>0</v>
      </c>
      <c r="F1299" s="40" t="s">
        <v>0</v>
      </c>
    </row>
    <row r="1300" spans="1:9" ht="12">
      <c r="A1300" s="44">
        <v>38565.75555555556</v>
      </c>
      <c r="G1300" s="40" t="s">
        <v>0</v>
      </c>
      <c r="I1300" s="40" t="s">
        <v>0</v>
      </c>
    </row>
    <row r="1301" spans="1:9" ht="12">
      <c r="A1301" s="44">
        <v>38566.39513888889</v>
      </c>
      <c r="G1301" s="40" t="s">
        <v>0</v>
      </c>
      <c r="I1301" s="40" t="s">
        <v>0</v>
      </c>
    </row>
    <row r="1302" spans="1:6" ht="12">
      <c r="A1302" s="44">
        <v>38566.402083333334</v>
      </c>
      <c r="D1302" s="40" t="s">
        <v>0</v>
      </c>
      <c r="E1302" s="40" t="s">
        <v>0</v>
      </c>
      <c r="F1302" s="40" t="s">
        <v>0</v>
      </c>
    </row>
    <row r="1303" spans="1:3" ht="12">
      <c r="A1303" s="44">
        <v>38566.407638888886</v>
      </c>
      <c r="B1303" s="40" t="s">
        <v>0</v>
      </c>
      <c r="C1303" s="40" t="s">
        <v>0</v>
      </c>
    </row>
    <row r="1304" spans="1:3" ht="12">
      <c r="A1304" s="44">
        <v>38566.97083333333</v>
      </c>
      <c r="B1304" s="40" t="s">
        <v>0</v>
      </c>
      <c r="C1304" s="40" t="s">
        <v>0</v>
      </c>
    </row>
    <row r="1305" spans="1:6" ht="12">
      <c r="A1305" s="44">
        <v>38566.979166666664</v>
      </c>
      <c r="D1305" s="40" t="s">
        <v>0</v>
      </c>
      <c r="E1305" s="40" t="s">
        <v>0</v>
      </c>
      <c r="F1305" s="40" t="s">
        <v>0</v>
      </c>
    </row>
    <row r="1306" spans="1:9" ht="12">
      <c r="A1306" s="44">
        <v>38566.98541666667</v>
      </c>
      <c r="G1306" s="40" t="s">
        <v>0</v>
      </c>
      <c r="I1306" s="40" t="s">
        <v>0</v>
      </c>
    </row>
    <row r="1307" spans="1:6" ht="12">
      <c r="A1307" s="44">
        <v>38567.26527777778</v>
      </c>
      <c r="D1307" s="40" t="s">
        <v>0</v>
      </c>
      <c r="E1307" s="40" t="s">
        <v>0</v>
      </c>
      <c r="F1307" s="40" t="s">
        <v>0</v>
      </c>
    </row>
    <row r="1308" spans="1:6" ht="12">
      <c r="A1308" s="44">
        <v>38567.32638888889</v>
      </c>
      <c r="D1308" s="40" t="s">
        <v>0</v>
      </c>
      <c r="E1308" s="40" t="s">
        <v>0</v>
      </c>
      <c r="F1308" s="40" t="s">
        <v>0</v>
      </c>
    </row>
    <row r="1309" spans="1:6" ht="12">
      <c r="A1309" s="44">
        <v>38567.404861111114</v>
      </c>
      <c r="D1309" s="40" t="s">
        <v>0</v>
      </c>
      <c r="E1309" s="40" t="s">
        <v>0</v>
      </c>
      <c r="F1309" s="40" t="s">
        <v>0</v>
      </c>
    </row>
    <row r="1310" spans="1:3" ht="12">
      <c r="A1310" s="44">
        <v>38567.40902777778</v>
      </c>
      <c r="B1310" s="40" t="s">
        <v>0</v>
      </c>
      <c r="C1310" s="40" t="s">
        <v>0</v>
      </c>
    </row>
    <row r="1311" spans="1:9" ht="12">
      <c r="A1311" s="44">
        <v>38567.48472222222</v>
      </c>
      <c r="G1311" s="40" t="s">
        <v>0</v>
      </c>
      <c r="I1311" s="40" t="s">
        <v>0</v>
      </c>
    </row>
    <row r="1312" spans="1:6" ht="12">
      <c r="A1312" s="44">
        <v>38567.49375</v>
      </c>
      <c r="D1312" s="40" t="s">
        <v>0</v>
      </c>
      <c r="E1312" s="40" t="s">
        <v>0</v>
      </c>
      <c r="F1312" s="40" t="s">
        <v>0</v>
      </c>
    </row>
    <row r="1313" spans="1:3" ht="12">
      <c r="A1313" s="44">
        <v>38567.49791666667</v>
      </c>
      <c r="B1313" s="40" t="s">
        <v>0</v>
      </c>
      <c r="C1313" s="40" t="s">
        <v>0</v>
      </c>
    </row>
    <row r="1314" spans="1:3" ht="12">
      <c r="A1314" s="44">
        <v>38567.525</v>
      </c>
      <c r="B1314" s="40" t="s">
        <v>0</v>
      </c>
      <c r="C1314" s="40" t="s">
        <v>0</v>
      </c>
    </row>
    <row r="1315" spans="1:6" ht="12">
      <c r="A1315" s="44">
        <v>38567.52916666667</v>
      </c>
      <c r="D1315" s="40" t="s">
        <v>0</v>
      </c>
      <c r="E1315" s="40" t="s">
        <v>0</v>
      </c>
      <c r="F1315" s="40" t="s">
        <v>0</v>
      </c>
    </row>
    <row r="1316" spans="1:9" ht="12">
      <c r="A1316" s="44">
        <v>38567.620833333334</v>
      </c>
      <c r="G1316" s="40" t="s">
        <v>0</v>
      </c>
      <c r="I1316" s="40" t="s">
        <v>0</v>
      </c>
    </row>
    <row r="1317" spans="1:6" ht="12">
      <c r="A1317" s="44">
        <v>38567.629166666666</v>
      </c>
      <c r="D1317" s="40" t="s">
        <v>0</v>
      </c>
      <c r="E1317" s="40" t="s">
        <v>0</v>
      </c>
      <c r="F1317" s="40" t="s">
        <v>0</v>
      </c>
    </row>
    <row r="1318" spans="1:6" ht="12">
      <c r="A1318" s="44">
        <v>38567.65138888889</v>
      </c>
      <c r="B1318" s="40" t="s">
        <v>0</v>
      </c>
      <c r="C1318" s="40" t="s">
        <v>0</v>
      </c>
      <c r="D1318" s="40" t="s">
        <v>0</v>
      </c>
      <c r="E1318" s="40" t="s">
        <v>0</v>
      </c>
      <c r="F1318" s="40" t="s">
        <v>0</v>
      </c>
    </row>
    <row r="1319" spans="1:9" ht="12">
      <c r="A1319" s="44">
        <v>38567.66458333333</v>
      </c>
      <c r="G1319" s="40" t="s">
        <v>0</v>
      </c>
      <c r="I1319" s="40" t="s">
        <v>0</v>
      </c>
    </row>
    <row r="1320" spans="1:9" ht="12">
      <c r="A1320" s="44">
        <v>38567.717361111114</v>
      </c>
      <c r="G1320" s="40" t="s">
        <v>0</v>
      </c>
      <c r="I1320" s="40" t="s">
        <v>0</v>
      </c>
    </row>
    <row r="1321" spans="1:6" ht="12">
      <c r="A1321" s="44">
        <v>38567.729166666664</v>
      </c>
      <c r="D1321" s="40" t="s">
        <v>0</v>
      </c>
      <c r="E1321" s="40" t="s">
        <v>0</v>
      </c>
      <c r="F1321" s="40" t="s">
        <v>0</v>
      </c>
    </row>
    <row r="1322" spans="1:6" ht="12">
      <c r="A1322" s="44">
        <v>38567.75277777778</v>
      </c>
      <c r="D1322" s="40" t="s">
        <v>0</v>
      </c>
      <c r="E1322" s="40" t="s">
        <v>0</v>
      </c>
      <c r="F1322" s="40" t="s">
        <v>0</v>
      </c>
    </row>
    <row r="1323" spans="1:9" ht="12">
      <c r="A1323" s="44">
        <v>38567.76527777778</v>
      </c>
      <c r="G1323" s="40" t="s">
        <v>0</v>
      </c>
      <c r="I1323" s="40" t="s">
        <v>0</v>
      </c>
    </row>
    <row r="1324" spans="1:3" ht="12">
      <c r="A1324" s="44">
        <v>38567.97152777778</v>
      </c>
      <c r="B1324" s="40" t="s">
        <v>0</v>
      </c>
      <c r="C1324" s="40" t="s">
        <v>0</v>
      </c>
    </row>
    <row r="1325" spans="1:6" ht="12">
      <c r="A1325" s="44">
        <v>38567.97638888889</v>
      </c>
      <c r="D1325" s="40" t="s">
        <v>0</v>
      </c>
      <c r="E1325" s="40" t="s">
        <v>0</v>
      </c>
      <c r="F1325" s="40" t="s">
        <v>0</v>
      </c>
    </row>
    <row r="1326" spans="1:9" ht="12">
      <c r="A1326" s="44">
        <v>38567.98263888889</v>
      </c>
      <c r="G1326" s="40" t="s">
        <v>0</v>
      </c>
      <c r="I1326" s="40" t="s">
        <v>0</v>
      </c>
    </row>
    <row r="1327" spans="1:9" ht="12">
      <c r="A1327" s="44">
        <v>38568.274305555555</v>
      </c>
      <c r="I1327" s="40" t="s">
        <v>0</v>
      </c>
    </row>
    <row r="1328" spans="1:9" ht="12">
      <c r="A1328" s="44">
        <v>38568.311111111114</v>
      </c>
      <c r="I1328" s="40" t="s">
        <v>0</v>
      </c>
    </row>
    <row r="1329" spans="1:9" ht="12">
      <c r="A1329" s="44">
        <v>38568.345138888886</v>
      </c>
      <c r="I1329" s="40" t="s">
        <v>0</v>
      </c>
    </row>
    <row r="1330" spans="1:9" ht="12">
      <c r="A1330" s="44">
        <v>38568.40833333333</v>
      </c>
      <c r="I1330" s="40" t="s">
        <v>0</v>
      </c>
    </row>
    <row r="1331" spans="1:9" ht="12">
      <c r="A1331" s="44">
        <v>38568.44375</v>
      </c>
      <c r="G1331" s="40" t="s">
        <v>0</v>
      </c>
      <c r="I1331" s="40" t="s">
        <v>0</v>
      </c>
    </row>
    <row r="1332" spans="1:6" ht="12">
      <c r="A1332" s="44">
        <v>38568.450694444444</v>
      </c>
      <c r="D1332" s="40" t="s">
        <v>0</v>
      </c>
      <c r="E1332" s="40" t="s">
        <v>0</v>
      </c>
      <c r="F1332" s="40" t="s">
        <v>0</v>
      </c>
    </row>
    <row r="1333" spans="1:3" ht="12">
      <c r="A1333" s="44">
        <v>38568.45694444444</v>
      </c>
      <c r="B1333" s="40" t="s">
        <v>0</v>
      </c>
      <c r="C1333" s="40" t="s">
        <v>0</v>
      </c>
    </row>
    <row r="1334" spans="1:9" ht="12">
      <c r="A1334" s="44">
        <v>38568.475</v>
      </c>
      <c r="I1334" s="40" t="s">
        <v>0</v>
      </c>
    </row>
    <row r="1335" spans="1:9" ht="12">
      <c r="A1335" s="44">
        <v>38568.513194444444</v>
      </c>
      <c r="I1335" s="40" t="s">
        <v>0</v>
      </c>
    </row>
    <row r="1336" spans="1:6" ht="12">
      <c r="A1336" s="44">
        <v>38568.541666666664</v>
      </c>
      <c r="B1336" s="40" t="s">
        <v>0</v>
      </c>
      <c r="C1336" s="40" t="s">
        <v>0</v>
      </c>
      <c r="D1336" s="40" t="s">
        <v>0</v>
      </c>
      <c r="E1336" s="40" t="s">
        <v>0</v>
      </c>
      <c r="F1336" s="40" t="s">
        <v>0</v>
      </c>
    </row>
    <row r="1337" spans="1:9" ht="12">
      <c r="A1337" s="44">
        <v>38568.54375</v>
      </c>
      <c r="I1337" s="40" t="s">
        <v>0</v>
      </c>
    </row>
    <row r="1338" spans="1:3" ht="12">
      <c r="A1338" s="44">
        <v>38568.66388888889</v>
      </c>
      <c r="B1338" s="40" t="s">
        <v>0</v>
      </c>
      <c r="C1338" s="40" t="s">
        <v>0</v>
      </c>
    </row>
    <row r="1339" spans="1:3" ht="12">
      <c r="A1339" s="44">
        <v>38569.436111111114</v>
      </c>
      <c r="B1339" s="40" t="s">
        <v>0</v>
      </c>
      <c r="C1339" s="40" t="s">
        <v>0</v>
      </c>
    </row>
    <row r="1340" spans="1:6" ht="12">
      <c r="A1340" s="44">
        <v>38569.57013888889</v>
      </c>
      <c r="D1340" s="40" t="s">
        <v>0</v>
      </c>
      <c r="E1340" s="40" t="s">
        <v>0</v>
      </c>
      <c r="F1340" s="40" t="s">
        <v>0</v>
      </c>
    </row>
    <row r="1341" spans="1:3" ht="12">
      <c r="A1341" s="44">
        <v>38569.60902777778</v>
      </c>
      <c r="B1341" s="40" t="s">
        <v>0</v>
      </c>
      <c r="C1341" s="40" t="s">
        <v>0</v>
      </c>
    </row>
    <row r="1342" spans="1:6" ht="12">
      <c r="A1342" s="44">
        <v>38569.80069444444</v>
      </c>
      <c r="D1342" s="40" t="s">
        <v>0</v>
      </c>
      <c r="E1342" s="40" t="s">
        <v>0</v>
      </c>
      <c r="F1342" s="40" t="s">
        <v>0</v>
      </c>
    </row>
    <row r="1343" spans="1:3" ht="12">
      <c r="A1343" s="44">
        <v>38570.8</v>
      </c>
      <c r="B1343" s="40" t="s">
        <v>0</v>
      </c>
      <c r="C1343" s="40" t="s">
        <v>0</v>
      </c>
    </row>
    <row r="1344" spans="1:6" ht="12">
      <c r="A1344" s="44">
        <v>38570.805555555555</v>
      </c>
      <c r="D1344" s="40" t="s">
        <v>0</v>
      </c>
      <c r="E1344" s="40" t="s">
        <v>0</v>
      </c>
      <c r="F1344" s="40" t="s">
        <v>0</v>
      </c>
    </row>
    <row r="1345" spans="1:9" ht="12">
      <c r="A1345" s="44">
        <v>38570.8125</v>
      </c>
      <c r="G1345" s="40" t="s">
        <v>0</v>
      </c>
      <c r="I1345" s="40" t="s">
        <v>0</v>
      </c>
    </row>
    <row r="1346" spans="1:9" ht="12">
      <c r="A1346" s="44">
        <v>38571.822222222225</v>
      </c>
      <c r="G1346" s="40" t="s">
        <v>0</v>
      </c>
      <c r="I1346" s="40" t="s">
        <v>0</v>
      </c>
    </row>
    <row r="1347" spans="1:6" ht="12">
      <c r="A1347" s="44">
        <v>38571.83819444444</v>
      </c>
      <c r="D1347" s="40" t="s">
        <v>0</v>
      </c>
      <c r="E1347" s="40" t="s">
        <v>0</v>
      </c>
      <c r="F1347" s="40" t="s">
        <v>0</v>
      </c>
    </row>
    <row r="1348" spans="1:9" ht="12">
      <c r="A1348" s="44">
        <v>38573.30138888889</v>
      </c>
      <c r="G1348" s="40" t="s">
        <v>0</v>
      </c>
      <c r="I1348" s="40" t="s">
        <v>0</v>
      </c>
    </row>
    <row r="1349" spans="1:6" ht="12">
      <c r="A1349" s="44">
        <v>38573.308333333334</v>
      </c>
      <c r="D1349" s="40" t="s">
        <v>0</v>
      </c>
      <c r="E1349" s="40" t="s">
        <v>0</v>
      </c>
      <c r="F1349" s="40" t="s">
        <v>0</v>
      </c>
    </row>
    <row r="1350" spans="1:6" ht="12">
      <c r="A1350" s="44">
        <v>38573.33888888889</v>
      </c>
      <c r="D1350" s="40" t="s">
        <v>0</v>
      </c>
      <c r="E1350" s="40" t="s">
        <v>0</v>
      </c>
      <c r="F1350" s="40" t="s">
        <v>0</v>
      </c>
    </row>
    <row r="1351" spans="1:9" ht="12">
      <c r="A1351" s="44">
        <v>38573.34583333333</v>
      </c>
      <c r="G1351" s="40" t="s">
        <v>0</v>
      </c>
      <c r="I1351" s="40" t="s">
        <v>0</v>
      </c>
    </row>
    <row r="1352" spans="1:3" ht="12">
      <c r="A1352" s="44">
        <v>38573.76875</v>
      </c>
      <c r="B1352" s="40" t="s">
        <v>0</v>
      </c>
      <c r="C1352" s="40" t="s">
        <v>0</v>
      </c>
    </row>
    <row r="1353" spans="1:6" ht="12">
      <c r="A1353" s="44">
        <v>38573.775</v>
      </c>
      <c r="D1353" s="40" t="s">
        <v>0</v>
      </c>
      <c r="E1353" s="40" t="s">
        <v>0</v>
      </c>
      <c r="F1353" s="40" t="s">
        <v>0</v>
      </c>
    </row>
    <row r="1354" spans="1:9" ht="12">
      <c r="A1354" s="44">
        <v>38574.41111111111</v>
      </c>
      <c r="G1354" s="40" t="s">
        <v>0</v>
      </c>
      <c r="I1354" s="40" t="s">
        <v>0</v>
      </c>
    </row>
    <row r="1355" spans="1:6" ht="12">
      <c r="A1355" s="44">
        <v>38574.41805555556</v>
      </c>
      <c r="D1355" s="40" t="s">
        <v>0</v>
      </c>
      <c r="E1355" s="40" t="s">
        <v>0</v>
      </c>
      <c r="F1355" s="40" t="s">
        <v>0</v>
      </c>
    </row>
    <row r="1356" spans="1:3" ht="12">
      <c r="A1356" s="44">
        <v>38574.436111111114</v>
      </c>
      <c r="B1356" s="40" t="s">
        <v>0</v>
      </c>
      <c r="C1356" s="40" t="s">
        <v>0</v>
      </c>
    </row>
    <row r="1357" spans="1:6" ht="12">
      <c r="A1357" s="44">
        <v>38574.59375</v>
      </c>
      <c r="B1357" s="40" t="s">
        <v>0</v>
      </c>
      <c r="C1357" s="40" t="s">
        <v>0</v>
      </c>
      <c r="D1357" s="40" t="s">
        <v>0</v>
      </c>
      <c r="E1357" s="40" t="s">
        <v>0</v>
      </c>
      <c r="F1357" s="40" t="s">
        <v>0</v>
      </c>
    </row>
    <row r="1358" spans="1:6" ht="12">
      <c r="A1358" s="44">
        <v>38574.72708333333</v>
      </c>
      <c r="E1358" s="40" t="s">
        <v>0</v>
      </c>
      <c r="F1358" s="40" t="s">
        <v>0</v>
      </c>
    </row>
    <row r="1359" spans="1:10" ht="12">
      <c r="A1359" s="44">
        <v>38574.78888888889</v>
      </c>
      <c r="J1359" s="42" t="s">
        <v>1</v>
      </c>
    </row>
    <row r="1360" spans="1:6" ht="12">
      <c r="A1360" s="44">
        <v>38574.97638888889</v>
      </c>
      <c r="D1360" s="40" t="s">
        <v>0</v>
      </c>
      <c r="E1360" s="40" t="s">
        <v>0</v>
      </c>
      <c r="F1360" s="40" t="s">
        <v>0</v>
      </c>
    </row>
    <row r="1361" spans="1:9" ht="12">
      <c r="A1361" s="44">
        <v>38574.98333333333</v>
      </c>
      <c r="G1361" s="40" t="s">
        <v>0</v>
      </c>
      <c r="I1361" s="40" t="s">
        <v>0</v>
      </c>
    </row>
    <row r="1362" spans="1:9" ht="12">
      <c r="A1362" s="44">
        <v>38575.410416666666</v>
      </c>
      <c r="G1362" s="40" t="s">
        <v>0</v>
      </c>
      <c r="I1362" s="40" t="s">
        <v>0</v>
      </c>
    </row>
    <row r="1363" spans="1:6" ht="12">
      <c r="A1363" s="44">
        <v>38575.416666666664</v>
      </c>
      <c r="D1363" s="40" t="s">
        <v>0</v>
      </c>
      <c r="E1363" s="40" t="s">
        <v>0</v>
      </c>
      <c r="F1363" s="40" t="s">
        <v>0</v>
      </c>
    </row>
    <row r="1364" spans="1:3" ht="12">
      <c r="A1364" s="44">
        <v>38575.44930555556</v>
      </c>
      <c r="B1364" s="40" t="s">
        <v>0</v>
      </c>
      <c r="C1364" s="40" t="s">
        <v>0</v>
      </c>
    </row>
    <row r="1365" spans="1:6" ht="12">
      <c r="A1365" s="44">
        <v>38575.59861111111</v>
      </c>
      <c r="E1365" s="40" t="s">
        <v>0</v>
      </c>
      <c r="F1365" s="40" t="s">
        <v>0</v>
      </c>
    </row>
    <row r="1366" spans="1:6" ht="12">
      <c r="A1366" s="44">
        <v>38575.65277777778</v>
      </c>
      <c r="D1366" s="40" t="s">
        <v>0</v>
      </c>
      <c r="E1366" s="40" t="s">
        <v>0</v>
      </c>
      <c r="F1366" s="40" t="s">
        <v>0</v>
      </c>
    </row>
    <row r="1367" spans="1:3" ht="12">
      <c r="A1367" s="44">
        <v>38575.65694444445</v>
      </c>
      <c r="B1367" s="40" t="s">
        <v>0</v>
      </c>
      <c r="C1367" s="40" t="s">
        <v>0</v>
      </c>
    </row>
    <row r="1368" spans="1:3" ht="12">
      <c r="A1368" s="44">
        <v>38575.70625</v>
      </c>
      <c r="B1368" s="40" t="s">
        <v>0</v>
      </c>
      <c r="C1368" s="40" t="s">
        <v>0</v>
      </c>
    </row>
    <row r="1369" spans="1:6" ht="12">
      <c r="A1369" s="44">
        <v>38575.72083333333</v>
      </c>
      <c r="D1369" s="40" t="s">
        <v>0</v>
      </c>
      <c r="E1369" s="40" t="s">
        <v>0</v>
      </c>
      <c r="F1369" s="40" t="s">
        <v>0</v>
      </c>
    </row>
    <row r="1370" spans="1:6" ht="12">
      <c r="A1370" s="44">
        <v>38575.76388888889</v>
      </c>
      <c r="D1370" s="40" t="s">
        <v>0</v>
      </c>
      <c r="E1370" s="40" t="s">
        <v>0</v>
      </c>
      <c r="F1370" s="40" t="s">
        <v>0</v>
      </c>
    </row>
    <row r="1371" spans="1:3" ht="12">
      <c r="A1371" s="44">
        <v>38575.768055555556</v>
      </c>
      <c r="B1371" s="40" t="s">
        <v>0</v>
      </c>
      <c r="C1371" s="40" t="s">
        <v>0</v>
      </c>
    </row>
    <row r="1372" spans="1:10" ht="12">
      <c r="A1372" s="44">
        <v>38575.78472222222</v>
      </c>
      <c r="J1372" s="42" t="s">
        <v>1</v>
      </c>
    </row>
    <row r="1373" spans="1:6" ht="12">
      <c r="A1373" s="44">
        <v>38575.819444444445</v>
      </c>
      <c r="D1373" s="40" t="s">
        <v>0</v>
      </c>
      <c r="E1373" s="40" t="s">
        <v>0</v>
      </c>
      <c r="F1373" s="40" t="s">
        <v>0</v>
      </c>
    </row>
    <row r="1374" spans="1:6" ht="12">
      <c r="A1374" s="44">
        <v>38575.90625</v>
      </c>
      <c r="D1374" s="40" t="s">
        <v>0</v>
      </c>
      <c r="E1374" s="40" t="s">
        <v>0</v>
      </c>
      <c r="F1374" s="40" t="s">
        <v>0</v>
      </c>
    </row>
    <row r="1375" spans="1:9" ht="12">
      <c r="A1375" s="44">
        <v>38576.43680555555</v>
      </c>
      <c r="G1375" s="40" t="s">
        <v>0</v>
      </c>
      <c r="I1375" s="40" t="s">
        <v>0</v>
      </c>
    </row>
    <row r="1376" spans="1:6" ht="12">
      <c r="A1376" s="44">
        <v>38576.44375</v>
      </c>
      <c r="D1376" s="40" t="s">
        <v>0</v>
      </c>
      <c r="E1376" s="40" t="s">
        <v>0</v>
      </c>
      <c r="F1376" s="40" t="s">
        <v>0</v>
      </c>
    </row>
    <row r="1377" spans="1:3" ht="12">
      <c r="A1377" s="44">
        <v>38576.44930555556</v>
      </c>
      <c r="B1377" s="40" t="s">
        <v>0</v>
      </c>
      <c r="C1377" s="40" t="s">
        <v>0</v>
      </c>
    </row>
    <row r="1378" spans="1:3" ht="12">
      <c r="A1378" s="44">
        <v>38576.47638888889</v>
      </c>
      <c r="B1378" s="40" t="s">
        <v>0</v>
      </c>
      <c r="C1378" s="40" t="s">
        <v>0</v>
      </c>
    </row>
    <row r="1379" spans="1:6" ht="12">
      <c r="A1379" s="44">
        <v>38576.5</v>
      </c>
      <c r="D1379" s="40" t="s">
        <v>0</v>
      </c>
      <c r="E1379" s="40" t="s">
        <v>0</v>
      </c>
      <c r="F1379" s="40" t="s">
        <v>0</v>
      </c>
    </row>
    <row r="1380" spans="1:9" ht="12">
      <c r="A1380" s="44">
        <v>38576.625</v>
      </c>
      <c r="I1380" s="40" t="s">
        <v>0</v>
      </c>
    </row>
    <row r="1381" spans="1:9" ht="12">
      <c r="A1381" s="44">
        <v>38576.697222222225</v>
      </c>
      <c r="I1381" s="40" t="s">
        <v>0</v>
      </c>
    </row>
    <row r="1382" spans="1:9" ht="12">
      <c r="A1382" s="44">
        <v>38576.743055555555</v>
      </c>
      <c r="I1382" s="40" t="s">
        <v>0</v>
      </c>
    </row>
    <row r="1383" spans="1:3" ht="12">
      <c r="A1383" s="44">
        <v>38576.94236111111</v>
      </c>
      <c r="B1383" s="40" t="s">
        <v>0</v>
      </c>
      <c r="C1383" s="40" t="s">
        <v>0</v>
      </c>
    </row>
    <row r="1384" spans="1:6" ht="12">
      <c r="A1384" s="44">
        <v>38576.94861111111</v>
      </c>
      <c r="D1384" s="40" t="s">
        <v>0</v>
      </c>
      <c r="E1384" s="40" t="s">
        <v>0</v>
      </c>
      <c r="F1384" s="40" t="s">
        <v>0</v>
      </c>
    </row>
    <row r="1385" spans="1:9" ht="12">
      <c r="A1385" s="44">
        <v>38576.955555555556</v>
      </c>
      <c r="G1385" s="40" t="s">
        <v>0</v>
      </c>
      <c r="I1385" s="40" t="s">
        <v>0</v>
      </c>
    </row>
    <row r="1386" spans="1:11" ht="12">
      <c r="A1386" s="44">
        <v>38579.28680555556</v>
      </c>
      <c r="J1386" s="42" t="s">
        <v>1</v>
      </c>
      <c r="K1386" s="42" t="s">
        <v>1</v>
      </c>
    </row>
    <row r="1387" spans="1:6" ht="12">
      <c r="A1387" s="44">
        <v>38579.467361111114</v>
      </c>
      <c r="D1387" s="40" t="s">
        <v>0</v>
      </c>
      <c r="E1387" s="40" t="s">
        <v>0</v>
      </c>
      <c r="F1387" s="40" t="s">
        <v>0</v>
      </c>
    </row>
    <row r="1388" spans="1:3" ht="12">
      <c r="A1388" s="44">
        <v>38579.47361111111</v>
      </c>
      <c r="B1388" s="40" t="s">
        <v>0</v>
      </c>
      <c r="C1388" s="40" t="s">
        <v>0</v>
      </c>
    </row>
    <row r="1389" spans="1:3" ht="12">
      <c r="A1389" s="44">
        <v>38579.77569444444</v>
      </c>
      <c r="B1389" s="40" t="s">
        <v>0</v>
      </c>
      <c r="C1389" s="40" t="s">
        <v>0</v>
      </c>
    </row>
    <row r="1390" spans="1:6" ht="12">
      <c r="A1390" s="44">
        <v>38579.78958333333</v>
      </c>
      <c r="D1390" s="40" t="s">
        <v>0</v>
      </c>
      <c r="E1390" s="40" t="s">
        <v>0</v>
      </c>
      <c r="F1390" s="40" t="s">
        <v>0</v>
      </c>
    </row>
    <row r="1391" spans="1:9" ht="12">
      <c r="A1391" s="44">
        <v>38579.79652777778</v>
      </c>
      <c r="G1391" s="40" t="s">
        <v>0</v>
      </c>
      <c r="I1391" s="40" t="s">
        <v>0</v>
      </c>
    </row>
    <row r="1392" spans="1:11" ht="12">
      <c r="A1392" s="44">
        <v>38579.81527777778</v>
      </c>
      <c r="J1392" s="42" t="s">
        <v>1</v>
      </c>
      <c r="K1392" s="42" t="s">
        <v>1</v>
      </c>
    </row>
    <row r="1393" spans="1:9" ht="12">
      <c r="A1393" s="44">
        <v>38580.43541666667</v>
      </c>
      <c r="G1393" s="40" t="s">
        <v>0</v>
      </c>
      <c r="I1393" s="40" t="s">
        <v>0</v>
      </c>
    </row>
    <row r="1394" spans="1:6" ht="12">
      <c r="A1394" s="44">
        <v>38580.441666666666</v>
      </c>
      <c r="D1394" s="40" t="s">
        <v>0</v>
      </c>
      <c r="E1394" s="40" t="s">
        <v>0</v>
      </c>
      <c r="F1394" s="40" t="s">
        <v>0</v>
      </c>
    </row>
    <row r="1395" spans="1:3" ht="12">
      <c r="A1395" s="44">
        <v>38580.447916666664</v>
      </c>
      <c r="B1395" s="40" t="s">
        <v>0</v>
      </c>
      <c r="C1395" s="40" t="s">
        <v>0</v>
      </c>
    </row>
    <row r="1396" spans="1:6" ht="12">
      <c r="A1396" s="44">
        <v>38580.626388888886</v>
      </c>
      <c r="B1396" s="40" t="s">
        <v>0</v>
      </c>
      <c r="C1396" s="40" t="s">
        <v>0</v>
      </c>
      <c r="D1396" s="40" t="s">
        <v>0</v>
      </c>
      <c r="E1396" s="40" t="s">
        <v>0</v>
      </c>
      <c r="F1396" s="40" t="s">
        <v>0</v>
      </c>
    </row>
    <row r="1397" spans="1:9" ht="12">
      <c r="A1397" s="44">
        <v>38581.43680555555</v>
      </c>
      <c r="G1397" s="40" t="s">
        <v>0</v>
      </c>
      <c r="I1397" s="40" t="s">
        <v>0</v>
      </c>
    </row>
    <row r="1398" spans="1:6" ht="12">
      <c r="A1398" s="44">
        <v>38581.44375</v>
      </c>
      <c r="D1398" s="40" t="s">
        <v>0</v>
      </c>
      <c r="E1398" s="40" t="s">
        <v>0</v>
      </c>
      <c r="F1398" s="40" t="s">
        <v>0</v>
      </c>
    </row>
    <row r="1399" spans="1:3" ht="12">
      <c r="A1399" s="44">
        <v>38581.45</v>
      </c>
      <c r="B1399" s="40" t="s">
        <v>0</v>
      </c>
      <c r="C1399" s="40" t="s">
        <v>0</v>
      </c>
    </row>
    <row r="1400" spans="1:3" ht="12">
      <c r="A1400" s="44">
        <v>38581.70763888889</v>
      </c>
      <c r="B1400" s="40" t="s">
        <v>0</v>
      </c>
      <c r="C1400" s="40" t="s">
        <v>0</v>
      </c>
    </row>
    <row r="1401" spans="1:6" ht="12">
      <c r="A1401" s="44">
        <v>38581.71388888889</v>
      </c>
      <c r="D1401" s="40" t="s">
        <v>0</v>
      </c>
      <c r="E1401" s="40" t="s">
        <v>0</v>
      </c>
      <c r="F1401" s="40" t="s">
        <v>0</v>
      </c>
    </row>
    <row r="1402" spans="1:9" ht="12">
      <c r="A1402" s="44">
        <v>38581.72361111111</v>
      </c>
      <c r="G1402" s="40" t="s">
        <v>0</v>
      </c>
      <c r="I1402" s="40" t="s">
        <v>0</v>
      </c>
    </row>
    <row r="1403" spans="1:9" ht="12">
      <c r="A1403" s="44">
        <v>38581.79722222222</v>
      </c>
      <c r="I1403" s="40" t="s">
        <v>0</v>
      </c>
    </row>
    <row r="1404" spans="1:9" ht="12">
      <c r="A1404" s="44">
        <v>38582.43541666667</v>
      </c>
      <c r="G1404" s="40" t="s">
        <v>0</v>
      </c>
      <c r="I1404" s="40" t="s">
        <v>0</v>
      </c>
    </row>
    <row r="1405" spans="1:6" ht="12">
      <c r="A1405" s="44">
        <v>38582.44236111111</v>
      </c>
      <c r="D1405" s="40" t="s">
        <v>0</v>
      </c>
      <c r="E1405" s="40" t="s">
        <v>0</v>
      </c>
      <c r="F1405" s="40" t="s">
        <v>0</v>
      </c>
    </row>
    <row r="1406" spans="1:3" ht="12">
      <c r="A1406" s="44">
        <v>38582.447916666664</v>
      </c>
      <c r="B1406" s="40" t="s">
        <v>0</v>
      </c>
      <c r="C1406" s="40" t="s">
        <v>0</v>
      </c>
    </row>
    <row r="1407" spans="1:3" ht="12">
      <c r="A1407" s="44">
        <v>38582.56458333333</v>
      </c>
      <c r="B1407" s="40" t="s">
        <v>0</v>
      </c>
      <c r="C1407" s="40" t="s">
        <v>0</v>
      </c>
    </row>
    <row r="1408" spans="1:6" ht="12">
      <c r="A1408" s="44">
        <v>38582.57152777778</v>
      </c>
      <c r="D1408" s="40" t="s">
        <v>0</v>
      </c>
      <c r="E1408" s="40" t="s">
        <v>0</v>
      </c>
      <c r="F1408" s="40" t="s">
        <v>0</v>
      </c>
    </row>
    <row r="1409" spans="1:11" ht="12">
      <c r="A1409" s="44">
        <v>38582.885416666664</v>
      </c>
      <c r="J1409" s="42" t="s">
        <v>1</v>
      </c>
      <c r="K1409" s="42" t="s">
        <v>1</v>
      </c>
    </row>
    <row r="1410" spans="1:6" ht="12">
      <c r="A1410" s="44">
        <v>38582.92569444444</v>
      </c>
      <c r="D1410" s="40" t="s">
        <v>0</v>
      </c>
      <c r="E1410" s="40" t="s">
        <v>0</v>
      </c>
      <c r="F1410" s="40" t="s">
        <v>0</v>
      </c>
    </row>
    <row r="1411" spans="1:9" ht="12">
      <c r="A1411" s="44">
        <v>38583.436111111114</v>
      </c>
      <c r="G1411" s="40" t="s">
        <v>0</v>
      </c>
      <c r="I1411" s="40" t="s">
        <v>0</v>
      </c>
    </row>
    <row r="1412" spans="1:6" ht="12">
      <c r="A1412" s="44">
        <v>38583.44305555556</v>
      </c>
      <c r="D1412" s="40" t="s">
        <v>0</v>
      </c>
      <c r="E1412" s="40" t="s">
        <v>0</v>
      </c>
      <c r="F1412" s="40" t="s">
        <v>0</v>
      </c>
    </row>
    <row r="1413" spans="1:3" ht="12">
      <c r="A1413" s="44">
        <v>38583.46805555555</v>
      </c>
      <c r="B1413" s="40" t="s">
        <v>0</v>
      </c>
      <c r="C1413" s="40" t="s">
        <v>0</v>
      </c>
    </row>
    <row r="1414" spans="1:6" ht="12">
      <c r="A1414" s="44">
        <v>38584.61875</v>
      </c>
      <c r="D1414" s="40" t="s">
        <v>0</v>
      </c>
      <c r="E1414" s="40" t="s">
        <v>0</v>
      </c>
      <c r="F1414" s="40" t="s">
        <v>0</v>
      </c>
    </row>
    <row r="1415" spans="1:9" ht="12">
      <c r="A1415" s="44">
        <v>38584.62569444445</v>
      </c>
      <c r="G1415" s="40" t="s">
        <v>0</v>
      </c>
      <c r="I1415" s="40" t="s">
        <v>0</v>
      </c>
    </row>
    <row r="1416" spans="1:11" ht="12">
      <c r="A1416" s="44">
        <v>38584.830555555556</v>
      </c>
      <c r="K1416" s="42" t="s">
        <v>1</v>
      </c>
    </row>
    <row r="1417" spans="1:10" ht="12">
      <c r="A1417" s="44">
        <v>38584.84097222222</v>
      </c>
      <c r="J1417" s="40" t="s">
        <v>0</v>
      </c>
    </row>
    <row r="1418" spans="1:9" ht="12">
      <c r="A1418" s="44">
        <v>38586.44375</v>
      </c>
      <c r="G1418" s="40" t="s">
        <v>0</v>
      </c>
      <c r="I1418" s="40" t="s">
        <v>0</v>
      </c>
    </row>
    <row r="1419" spans="1:6" ht="12">
      <c r="A1419" s="44">
        <v>38586.45</v>
      </c>
      <c r="D1419" s="40" t="s">
        <v>0</v>
      </c>
      <c r="E1419" s="40" t="s">
        <v>0</v>
      </c>
      <c r="F1419" s="40" t="s">
        <v>0</v>
      </c>
    </row>
    <row r="1420" spans="1:3" ht="12">
      <c r="A1420" s="44">
        <v>38586.45694444444</v>
      </c>
      <c r="B1420" s="40" t="s">
        <v>0</v>
      </c>
      <c r="C1420" s="40" t="s">
        <v>0</v>
      </c>
    </row>
    <row r="1421" spans="1:6" ht="12">
      <c r="A1421" s="44">
        <v>38586.57986111111</v>
      </c>
      <c r="B1421" s="40" t="s">
        <v>0</v>
      </c>
      <c r="C1421" s="40" t="s">
        <v>0</v>
      </c>
      <c r="D1421" s="40" t="s">
        <v>0</v>
      </c>
      <c r="E1421" s="40" t="s">
        <v>0</v>
      </c>
      <c r="F1421" s="40" t="s">
        <v>0</v>
      </c>
    </row>
    <row r="1422" spans="1:3" ht="12">
      <c r="A1422" s="44">
        <v>38586.68958333333</v>
      </c>
      <c r="B1422" s="40" t="s">
        <v>0</v>
      </c>
      <c r="C1422" s="40" t="s">
        <v>0</v>
      </c>
    </row>
    <row r="1423" spans="1:6" ht="12">
      <c r="A1423" s="44">
        <v>38586.69930555556</v>
      </c>
      <c r="D1423" s="40" t="s">
        <v>0</v>
      </c>
      <c r="E1423" s="40" t="s">
        <v>0</v>
      </c>
      <c r="F1423" s="40" t="s">
        <v>0</v>
      </c>
    </row>
    <row r="1424" spans="1:9" ht="12">
      <c r="A1424" s="44">
        <v>38586.70972222222</v>
      </c>
      <c r="G1424" s="40" t="s">
        <v>0</v>
      </c>
      <c r="I1424" s="40" t="s">
        <v>0</v>
      </c>
    </row>
    <row r="1425" spans="1:6" ht="12">
      <c r="A1425" s="44">
        <v>38586.73402777778</v>
      </c>
      <c r="E1425" s="40" t="s">
        <v>0</v>
      </c>
      <c r="F1425" s="40" t="s">
        <v>0</v>
      </c>
    </row>
    <row r="1426" spans="1:11" ht="12">
      <c r="A1426" s="44">
        <v>38586.80694444444</v>
      </c>
      <c r="J1426" s="40" t="s">
        <v>0</v>
      </c>
      <c r="K1426" s="42" t="s">
        <v>1</v>
      </c>
    </row>
    <row r="1427" spans="1:9" ht="12">
      <c r="A1427" s="44">
        <v>38587.436111111114</v>
      </c>
      <c r="G1427" s="40" t="s">
        <v>0</v>
      </c>
      <c r="I1427" s="40" t="s">
        <v>0</v>
      </c>
    </row>
    <row r="1428" spans="1:6" ht="12">
      <c r="A1428" s="44">
        <v>38587.44305555556</v>
      </c>
      <c r="D1428" s="40" t="s">
        <v>0</v>
      </c>
      <c r="E1428" s="40" t="s">
        <v>0</v>
      </c>
      <c r="F1428" s="40" t="s">
        <v>0</v>
      </c>
    </row>
    <row r="1429" spans="1:3" ht="12">
      <c r="A1429" s="44">
        <v>38587.44861111111</v>
      </c>
      <c r="B1429" s="40" t="s">
        <v>0</v>
      </c>
      <c r="C1429" s="40" t="s">
        <v>0</v>
      </c>
    </row>
    <row r="1430" spans="1:3" ht="12">
      <c r="A1430" s="44">
        <v>38587.72708333333</v>
      </c>
      <c r="B1430" s="40" t="s">
        <v>0</v>
      </c>
      <c r="C1430" s="40" t="s">
        <v>0</v>
      </c>
    </row>
    <row r="1431" spans="1:6" ht="12">
      <c r="A1431" s="44">
        <v>38587.60763888889</v>
      </c>
      <c r="D1431" s="40" t="s">
        <v>0</v>
      </c>
      <c r="E1431" s="40" t="s">
        <v>0</v>
      </c>
      <c r="F1431" s="40" t="s">
        <v>0</v>
      </c>
    </row>
    <row r="1432" spans="1:9" ht="12">
      <c r="A1432" s="44">
        <v>38587.61666666667</v>
      </c>
      <c r="G1432" s="40" t="s">
        <v>0</v>
      </c>
      <c r="I1432" s="40" t="s">
        <v>0</v>
      </c>
    </row>
    <row r="1433" spans="1:9" ht="12">
      <c r="A1433" s="44">
        <v>38588.444444444445</v>
      </c>
      <c r="G1433" s="40" t="s">
        <v>0</v>
      </c>
      <c r="I1433" s="40" t="s">
        <v>0</v>
      </c>
    </row>
    <row r="1434" spans="1:6" ht="12">
      <c r="A1434" s="44">
        <v>38588.45</v>
      </c>
      <c r="D1434" s="40" t="s">
        <v>0</v>
      </c>
      <c r="E1434" s="40" t="s">
        <v>0</v>
      </c>
      <c r="F1434" s="40" t="s">
        <v>0</v>
      </c>
    </row>
    <row r="1435" spans="1:3" ht="12">
      <c r="A1435" s="44">
        <v>38588.45763888889</v>
      </c>
      <c r="B1435" s="40" t="s">
        <v>0</v>
      </c>
      <c r="C1435" s="40" t="s">
        <v>0</v>
      </c>
    </row>
    <row r="1436" spans="1:11" ht="12">
      <c r="A1436" s="44">
        <v>38588.770833333336</v>
      </c>
      <c r="J1436" s="42" t="s">
        <v>1</v>
      </c>
      <c r="K1436" s="42" t="s">
        <v>1</v>
      </c>
    </row>
    <row r="1437" spans="1:3" ht="12">
      <c r="A1437" s="44">
        <v>38588.822916666664</v>
      </c>
      <c r="B1437" s="40" t="s">
        <v>0</v>
      </c>
      <c r="C1437" s="40" t="s">
        <v>0</v>
      </c>
    </row>
    <row r="1438" spans="1:6" ht="12">
      <c r="A1438" s="44">
        <v>38588.967361111114</v>
      </c>
      <c r="D1438" s="40" t="s">
        <v>0</v>
      </c>
      <c r="E1438" s="40" t="s">
        <v>0</v>
      </c>
      <c r="F1438" s="40" t="s">
        <v>0</v>
      </c>
    </row>
    <row r="1439" spans="1:9" ht="12">
      <c r="A1439" s="44">
        <v>38589.23819444444</v>
      </c>
      <c r="I1439" s="40" t="s">
        <v>0</v>
      </c>
    </row>
    <row r="1440" spans="1:9" ht="12">
      <c r="A1440" s="44">
        <v>38589.27361111111</v>
      </c>
      <c r="I1440" s="40" t="s">
        <v>0</v>
      </c>
    </row>
    <row r="1441" spans="1:6" ht="12">
      <c r="A1441" s="44">
        <v>38589.28333333333</v>
      </c>
      <c r="D1441" s="40" t="s">
        <v>0</v>
      </c>
      <c r="E1441" s="40" t="s">
        <v>0</v>
      </c>
      <c r="F1441" s="40" t="s">
        <v>0</v>
      </c>
    </row>
    <row r="1442" spans="1:11" ht="12">
      <c r="A1442" s="44">
        <v>38589.30138888889</v>
      </c>
      <c r="J1442" s="42" t="s">
        <v>1</v>
      </c>
      <c r="K1442" s="42" t="s">
        <v>1</v>
      </c>
    </row>
    <row r="1443" spans="1:6" ht="12">
      <c r="A1443" s="44">
        <v>38589.32638888889</v>
      </c>
      <c r="D1443" s="40" t="s">
        <v>0</v>
      </c>
      <c r="E1443" s="40" t="s">
        <v>0</v>
      </c>
      <c r="F1443" s="40" t="s">
        <v>0</v>
      </c>
    </row>
    <row r="1444" spans="1:9" ht="12">
      <c r="A1444" s="44">
        <v>38589.3375</v>
      </c>
      <c r="I1444" s="40" t="s">
        <v>0</v>
      </c>
    </row>
    <row r="1445" spans="1:6" ht="12">
      <c r="A1445" s="44">
        <v>38589.38888888889</v>
      </c>
      <c r="D1445" s="40" t="s">
        <v>0</v>
      </c>
      <c r="E1445" s="40" t="s">
        <v>0</v>
      </c>
      <c r="F1445" s="42" t="s">
        <v>1</v>
      </c>
    </row>
    <row r="1446" spans="1:9" ht="12">
      <c r="A1446" s="44">
        <v>38589.436111111114</v>
      </c>
      <c r="G1446" s="43" t="s">
        <v>35</v>
      </c>
      <c r="I1446" s="40" t="s">
        <v>0</v>
      </c>
    </row>
    <row r="1447" spans="1:6" ht="12">
      <c r="A1447" s="44">
        <v>38589.44236111111</v>
      </c>
      <c r="D1447" s="40" t="s">
        <v>0</v>
      </c>
      <c r="E1447" s="40" t="s">
        <v>0</v>
      </c>
      <c r="F1447" s="40" t="s">
        <v>0</v>
      </c>
    </row>
    <row r="1448" spans="1:3" ht="12">
      <c r="A1448" s="44">
        <v>38589.44861111111</v>
      </c>
      <c r="B1448" s="40" t="s">
        <v>0</v>
      </c>
      <c r="C1448" s="40" t="s">
        <v>0</v>
      </c>
    </row>
    <row r="1449" spans="1:3" ht="12">
      <c r="A1449" s="44">
        <v>38589.748611111114</v>
      </c>
      <c r="B1449" s="40" t="s">
        <v>0</v>
      </c>
      <c r="C1449" s="40" t="s">
        <v>0</v>
      </c>
    </row>
    <row r="1450" spans="1:6" ht="12">
      <c r="A1450" s="44">
        <v>38589.75486111111</v>
      </c>
      <c r="D1450" s="40" t="s">
        <v>0</v>
      </c>
      <c r="E1450" s="40" t="s">
        <v>0</v>
      </c>
      <c r="F1450" s="40" t="s">
        <v>0</v>
      </c>
    </row>
    <row r="1451" spans="1:9" ht="12">
      <c r="A1451" s="44">
        <v>38589.76180555556</v>
      </c>
      <c r="G1451" s="40" t="s">
        <v>0</v>
      </c>
      <c r="I1451" s="40" t="s">
        <v>0</v>
      </c>
    </row>
    <row r="1452" spans="1:9" ht="12">
      <c r="A1452" s="44">
        <v>38590.433333333334</v>
      </c>
      <c r="G1452" s="40" t="s">
        <v>0</v>
      </c>
      <c r="I1452" s="40" t="s">
        <v>0</v>
      </c>
    </row>
    <row r="1453" spans="1:6" ht="12">
      <c r="A1453" s="44">
        <v>38590.44375</v>
      </c>
      <c r="D1453" s="40" t="s">
        <v>0</v>
      </c>
      <c r="E1453" s="40" t="s">
        <v>0</v>
      </c>
      <c r="F1453" s="40" t="s">
        <v>0</v>
      </c>
    </row>
    <row r="1454" spans="1:3" ht="12">
      <c r="A1454" s="44">
        <v>38590.45</v>
      </c>
      <c r="B1454" s="40" t="s">
        <v>0</v>
      </c>
      <c r="C1454" s="40" t="s">
        <v>0</v>
      </c>
    </row>
    <row r="1455" spans="1:3" ht="12">
      <c r="A1455" s="44">
        <v>38592.90416666667</v>
      </c>
      <c r="B1455" s="40" t="s">
        <v>0</v>
      </c>
      <c r="C1455" s="40" t="s">
        <v>0</v>
      </c>
    </row>
    <row r="1456" spans="1:6" ht="12">
      <c r="A1456" s="44">
        <v>38592.90902777778</v>
      </c>
      <c r="D1456" s="40" t="s">
        <v>0</v>
      </c>
      <c r="E1456" s="40" t="s">
        <v>0</v>
      </c>
      <c r="F1456" s="40" t="s">
        <v>0</v>
      </c>
    </row>
    <row r="1457" spans="1:9" ht="12">
      <c r="A1457" s="44">
        <v>38592.91458333333</v>
      </c>
      <c r="G1457" s="40" t="s">
        <v>0</v>
      </c>
      <c r="I1457" s="40" t="s">
        <v>0</v>
      </c>
    </row>
    <row r="1458" spans="1:9" ht="12">
      <c r="A1458" s="44">
        <v>38593.535416666666</v>
      </c>
      <c r="G1458" s="40" t="s">
        <v>0</v>
      </c>
      <c r="I1458" s="40" t="s">
        <v>0</v>
      </c>
    </row>
    <row r="1459" spans="1:6" ht="12">
      <c r="A1459" s="44">
        <v>38593.541666666664</v>
      </c>
      <c r="D1459" s="40" t="s">
        <v>0</v>
      </c>
      <c r="E1459" s="40" t="s">
        <v>0</v>
      </c>
      <c r="F1459" s="40" t="s">
        <v>0</v>
      </c>
    </row>
    <row r="1460" spans="1:3" ht="12">
      <c r="A1460" s="44">
        <v>38593.54861111111</v>
      </c>
      <c r="B1460" s="40" t="s">
        <v>0</v>
      </c>
      <c r="C1460" s="40" t="s">
        <v>0</v>
      </c>
    </row>
    <row r="1461" spans="1:3" ht="12">
      <c r="A1461" s="44">
        <v>38593.77361111111</v>
      </c>
      <c r="B1461" s="40" t="s">
        <v>0</v>
      </c>
      <c r="C1461" s="40" t="s">
        <v>0</v>
      </c>
    </row>
    <row r="1462" spans="1:6" ht="12">
      <c r="A1462" s="44">
        <v>38593.779861111114</v>
      </c>
      <c r="D1462" s="40" t="s">
        <v>0</v>
      </c>
      <c r="E1462" s="40" t="s">
        <v>0</v>
      </c>
      <c r="F1462" s="40" t="s">
        <v>0</v>
      </c>
    </row>
    <row r="1463" spans="1:11" ht="12">
      <c r="A1463" s="44">
        <v>38593.87847222222</v>
      </c>
      <c r="J1463" s="42" t="s">
        <v>1</v>
      </c>
      <c r="K1463" s="42" t="s">
        <v>1</v>
      </c>
    </row>
    <row r="1464" spans="1:9" ht="12">
      <c r="A1464" s="44">
        <v>38594.43541666667</v>
      </c>
      <c r="G1464" s="40" t="s">
        <v>0</v>
      </c>
      <c r="I1464" s="40" t="s">
        <v>0</v>
      </c>
    </row>
    <row r="1465" spans="1:6" ht="12">
      <c r="A1465" s="44">
        <v>38594.44236111111</v>
      </c>
      <c r="D1465" s="40" t="s">
        <v>0</v>
      </c>
      <c r="E1465" s="40" t="s">
        <v>0</v>
      </c>
      <c r="F1465" s="40" t="s">
        <v>0</v>
      </c>
    </row>
    <row r="1466" spans="1:3" ht="12">
      <c r="A1466" s="44">
        <v>38594.46041666667</v>
      </c>
      <c r="B1466" s="40" t="s">
        <v>0</v>
      </c>
      <c r="C1466" s="40" t="s">
        <v>0</v>
      </c>
    </row>
    <row r="1467" spans="1:3" ht="12">
      <c r="A1467" s="44">
        <v>38594.73888888889</v>
      </c>
      <c r="B1467" s="40" t="s">
        <v>0</v>
      </c>
      <c r="C1467" s="40" t="s">
        <v>0</v>
      </c>
    </row>
    <row r="1468" spans="1:6" ht="12">
      <c r="A1468" s="44">
        <v>38594.745833333334</v>
      </c>
      <c r="D1468" s="40" t="s">
        <v>0</v>
      </c>
      <c r="E1468" s="40" t="s">
        <v>0</v>
      </c>
      <c r="F1468" s="40" t="s">
        <v>0</v>
      </c>
    </row>
    <row r="1469" spans="1:11" ht="12">
      <c r="A1469" s="44">
        <v>38594.782638888886</v>
      </c>
      <c r="J1469" s="42" t="s">
        <v>1</v>
      </c>
      <c r="K1469" s="42" t="s">
        <v>1</v>
      </c>
    </row>
    <row r="1470" spans="1:9" ht="12">
      <c r="A1470" s="44">
        <v>38595.44375</v>
      </c>
      <c r="G1470" s="40" t="s">
        <v>0</v>
      </c>
      <c r="I1470" s="40" t="s">
        <v>0</v>
      </c>
    </row>
    <row r="1471" spans="1:6" ht="12">
      <c r="A1471" s="44">
        <v>38595.450694444444</v>
      </c>
      <c r="D1471" s="40" t="s">
        <v>0</v>
      </c>
      <c r="E1471" s="40" t="s">
        <v>0</v>
      </c>
      <c r="F1471" s="40" t="s">
        <v>0</v>
      </c>
    </row>
    <row r="1472" spans="1:3" ht="12">
      <c r="A1472" s="44">
        <v>38595.45763888889</v>
      </c>
      <c r="B1472" s="40" t="s">
        <v>0</v>
      </c>
      <c r="C1472" s="40" t="s">
        <v>0</v>
      </c>
    </row>
    <row r="1473" spans="1:6" ht="12">
      <c r="A1473" s="44">
        <v>38595.67361111111</v>
      </c>
      <c r="B1473" s="40" t="s">
        <v>0</v>
      </c>
      <c r="C1473" s="40" t="s">
        <v>0</v>
      </c>
      <c r="D1473" s="40" t="s">
        <v>0</v>
      </c>
      <c r="E1473" s="40" t="s">
        <v>0</v>
      </c>
      <c r="F1473" s="40" t="s">
        <v>0</v>
      </c>
    </row>
    <row r="1474" spans="1:3" ht="12">
      <c r="A1474" s="44">
        <v>38595.95625</v>
      </c>
      <c r="B1474" s="40" t="s">
        <v>0</v>
      </c>
      <c r="C1474" s="40" t="s">
        <v>0</v>
      </c>
    </row>
    <row r="1475" spans="1:6" ht="12">
      <c r="A1475" s="44">
        <v>38595.9625</v>
      </c>
      <c r="D1475" s="40" t="s">
        <v>0</v>
      </c>
      <c r="E1475" s="40" t="s">
        <v>0</v>
      </c>
      <c r="F1475" s="40" t="s">
        <v>0</v>
      </c>
    </row>
    <row r="1476" spans="1:9" ht="12">
      <c r="A1476" s="44">
        <v>38595.96875</v>
      </c>
      <c r="G1476" s="40" t="s">
        <v>0</v>
      </c>
      <c r="I1476" s="40" t="s">
        <v>0</v>
      </c>
    </row>
    <row r="1477" spans="1:9" ht="12">
      <c r="A1477" s="44">
        <v>38596.42916666667</v>
      </c>
      <c r="G1477" s="40" t="s">
        <v>0</v>
      </c>
      <c r="I1477" s="40" t="s">
        <v>0</v>
      </c>
    </row>
    <row r="1478" spans="1:6" ht="12">
      <c r="A1478" s="44">
        <v>38596.43472222222</v>
      </c>
      <c r="D1478" s="40" t="s">
        <v>0</v>
      </c>
      <c r="E1478" s="40" t="s">
        <v>0</v>
      </c>
      <c r="F1478" s="40" t="s">
        <v>0</v>
      </c>
    </row>
    <row r="1479" spans="1:3" ht="12">
      <c r="A1479" s="44">
        <v>38596.441666666666</v>
      </c>
      <c r="B1479" s="40" t="s">
        <v>0</v>
      </c>
      <c r="C1479" s="40" t="s">
        <v>0</v>
      </c>
    </row>
    <row r="1480" spans="1:3" ht="12">
      <c r="A1480" s="44">
        <v>38596.447222222225</v>
      </c>
      <c r="C1480" s="42" t="s">
        <v>1</v>
      </c>
    </row>
    <row r="1481" spans="1:3" ht="12">
      <c r="A1481" s="44">
        <v>38596.54513888889</v>
      </c>
      <c r="B1481" s="40" t="s">
        <v>0</v>
      </c>
      <c r="C1481" s="40" t="s">
        <v>0</v>
      </c>
    </row>
    <row r="1482" spans="1:3" ht="12">
      <c r="A1482" s="44">
        <v>38596.6625</v>
      </c>
      <c r="B1482" s="40" t="s">
        <v>0</v>
      </c>
      <c r="C1482" s="40" t="s">
        <v>0</v>
      </c>
    </row>
    <row r="1483" spans="1:6" ht="12">
      <c r="A1483" s="44">
        <v>38596.67222222222</v>
      </c>
      <c r="D1483" s="40" t="s">
        <v>0</v>
      </c>
      <c r="E1483" s="40" t="s">
        <v>0</v>
      </c>
      <c r="F1483" s="40" t="s">
        <v>0</v>
      </c>
    </row>
    <row r="1484" spans="1:9" ht="12">
      <c r="A1484" s="44">
        <v>38596.68263888889</v>
      </c>
      <c r="G1484" s="40" t="s">
        <v>0</v>
      </c>
      <c r="I1484" s="40" t="s">
        <v>0</v>
      </c>
    </row>
    <row r="1485" spans="1:3" ht="12">
      <c r="A1485" s="44">
        <v>38596.71527777778</v>
      </c>
      <c r="B1485" s="40" t="s">
        <v>0</v>
      </c>
      <c r="C1485" s="40" t="s">
        <v>0</v>
      </c>
    </row>
    <row r="1486" spans="1:4" ht="12">
      <c r="A1486" s="44">
        <v>38596.71875</v>
      </c>
      <c r="D1486" s="40" t="s">
        <v>0</v>
      </c>
    </row>
    <row r="1487" spans="1:9" ht="12">
      <c r="A1487" s="44">
        <v>38597.42986111111</v>
      </c>
      <c r="G1487" s="40" t="s">
        <v>0</v>
      </c>
      <c r="I1487" s="40" t="s">
        <v>0</v>
      </c>
    </row>
    <row r="1488" spans="1:6" ht="12">
      <c r="A1488" s="44">
        <v>38597.4375</v>
      </c>
      <c r="E1488" s="40" t="s">
        <v>0</v>
      </c>
      <c r="F1488" s="40" t="s">
        <v>0</v>
      </c>
    </row>
    <row r="1489" spans="1:11" ht="12">
      <c r="A1489" s="44">
        <v>38597.45763888889</v>
      </c>
      <c r="J1489" s="42" t="s">
        <v>1</v>
      </c>
      <c r="K1489" s="40" t="s">
        <v>0</v>
      </c>
    </row>
    <row r="1490" spans="1:4" ht="12">
      <c r="A1490" s="44">
        <v>38597.481944444444</v>
      </c>
      <c r="D1490" s="40" t="s">
        <v>0</v>
      </c>
    </row>
    <row r="1491" spans="1:3" ht="12">
      <c r="A1491" s="44">
        <v>38597.54375</v>
      </c>
      <c r="B1491" s="40" t="s">
        <v>0</v>
      </c>
      <c r="C1491" s="40" t="s">
        <v>0</v>
      </c>
    </row>
    <row r="1492" spans="1:6" ht="12">
      <c r="A1492" s="44">
        <v>38597.697916666664</v>
      </c>
      <c r="B1492" s="40" t="s">
        <v>0</v>
      </c>
      <c r="C1492" s="40" t="s">
        <v>0</v>
      </c>
      <c r="D1492" s="40" t="s">
        <v>0</v>
      </c>
      <c r="E1492" s="40" t="s">
        <v>0</v>
      </c>
      <c r="F1492" s="40" t="s">
        <v>0</v>
      </c>
    </row>
    <row r="1493" spans="1:3" ht="12">
      <c r="A1493" s="44">
        <v>38597.91736111111</v>
      </c>
      <c r="B1493" s="40" t="s">
        <v>0</v>
      </c>
      <c r="C1493" s="40" t="s">
        <v>0</v>
      </c>
    </row>
    <row r="1494" spans="1:6" ht="12">
      <c r="A1494" s="44">
        <v>38597.92222222222</v>
      </c>
      <c r="D1494" s="40" t="s">
        <v>0</v>
      </c>
      <c r="E1494" s="40" t="s">
        <v>0</v>
      </c>
      <c r="F1494" s="40" t="s">
        <v>0</v>
      </c>
    </row>
    <row r="1495" spans="1:10" ht="12">
      <c r="A1495" s="44">
        <v>38598.8375</v>
      </c>
      <c r="J1495" s="42" t="s">
        <v>1</v>
      </c>
    </row>
    <row r="1496" spans="1:9" ht="12">
      <c r="A1496" s="44">
        <v>38599.60902777778</v>
      </c>
      <c r="G1496" s="40" t="s">
        <v>0</v>
      </c>
      <c r="I1496" s="40" t="s">
        <v>0</v>
      </c>
    </row>
    <row r="1497" spans="1:6" ht="12">
      <c r="A1497" s="44">
        <v>38599.615277777775</v>
      </c>
      <c r="D1497" s="40" t="s">
        <v>0</v>
      </c>
      <c r="E1497" s="40" t="s">
        <v>0</v>
      </c>
      <c r="F1497" s="40" t="s">
        <v>0</v>
      </c>
    </row>
    <row r="1498" spans="1:6" ht="12">
      <c r="A1498" s="44">
        <v>38599.80138888889</v>
      </c>
      <c r="D1498" s="40" t="s">
        <v>0</v>
      </c>
      <c r="E1498" s="40" t="s">
        <v>0</v>
      </c>
      <c r="F1498" s="40" t="s">
        <v>0</v>
      </c>
    </row>
    <row r="1499" spans="1:9" ht="12">
      <c r="A1499" s="44">
        <v>38599.80694444444</v>
      </c>
      <c r="G1499" s="40" t="s">
        <v>0</v>
      </c>
      <c r="I1499" s="40" t="s">
        <v>0</v>
      </c>
    </row>
    <row r="1500" spans="1:9" ht="12">
      <c r="A1500" s="44">
        <v>38600.436111111114</v>
      </c>
      <c r="G1500" s="40" t="s">
        <v>0</v>
      </c>
      <c r="I1500" s="40" t="s">
        <v>0</v>
      </c>
    </row>
    <row r="1501" spans="1:6" ht="12">
      <c r="A1501" s="44">
        <v>38600.44236111111</v>
      </c>
      <c r="D1501" s="40" t="s">
        <v>0</v>
      </c>
      <c r="E1501" s="40" t="s">
        <v>0</v>
      </c>
      <c r="F1501" s="40" t="s">
        <v>0</v>
      </c>
    </row>
    <row r="1502" spans="1:3" ht="12">
      <c r="A1502" s="44">
        <v>38600.44861111111</v>
      </c>
      <c r="B1502" s="40" t="s">
        <v>0</v>
      </c>
      <c r="C1502" s="40" t="s">
        <v>0</v>
      </c>
    </row>
    <row r="1503" spans="1:3" ht="12">
      <c r="A1503" s="44">
        <v>38600.95972222222</v>
      </c>
      <c r="B1503" s="40" t="s">
        <v>0</v>
      </c>
      <c r="C1503" s="40" t="s">
        <v>0</v>
      </c>
    </row>
    <row r="1504" spans="1:6" ht="12">
      <c r="A1504" s="44">
        <v>38600.964583333334</v>
      </c>
      <c r="D1504" s="40" t="s">
        <v>0</v>
      </c>
      <c r="E1504" s="43" t="s">
        <v>35</v>
      </c>
      <c r="F1504" s="40" t="s">
        <v>0</v>
      </c>
    </row>
    <row r="1505" spans="1:6" ht="12">
      <c r="A1505" s="44">
        <v>38601.35625</v>
      </c>
      <c r="E1505" s="40" t="s">
        <v>0</v>
      </c>
      <c r="F1505" s="40" t="s">
        <v>0</v>
      </c>
    </row>
    <row r="1506" spans="1:9" ht="12">
      <c r="A1506" s="44">
        <v>38601.42916666667</v>
      </c>
      <c r="G1506" s="40" t="s">
        <v>0</v>
      </c>
      <c r="I1506" s="40" t="s">
        <v>0</v>
      </c>
    </row>
    <row r="1507" spans="1:6" ht="12">
      <c r="A1507" s="44">
        <v>38601.43680555555</v>
      </c>
      <c r="D1507" s="40" t="s">
        <v>0</v>
      </c>
      <c r="E1507" s="40" t="s">
        <v>0</v>
      </c>
      <c r="F1507" s="40" t="s">
        <v>0</v>
      </c>
    </row>
    <row r="1508" spans="1:3" ht="12">
      <c r="A1508" s="44">
        <v>38601.44236111111</v>
      </c>
      <c r="B1508" s="40" t="s">
        <v>0</v>
      </c>
      <c r="C1508" s="40" t="s">
        <v>0</v>
      </c>
    </row>
    <row r="1509" spans="1:3" ht="12">
      <c r="A1509" s="44">
        <v>38601.52638888889</v>
      </c>
      <c r="B1509" s="40" t="s">
        <v>0</v>
      </c>
      <c r="C1509" s="40" t="s">
        <v>0</v>
      </c>
    </row>
    <row r="1510" spans="1:6" ht="12">
      <c r="A1510" s="44">
        <v>38601.53333333333</v>
      </c>
      <c r="D1510" s="40" t="s">
        <v>0</v>
      </c>
      <c r="E1510" s="40" t="s">
        <v>0</v>
      </c>
      <c r="F1510" s="43" t="s">
        <v>35</v>
      </c>
    </row>
    <row r="1511" spans="1:6" ht="12">
      <c r="A1511" s="44">
        <v>38601.61041666667</v>
      </c>
      <c r="D1511" s="40" t="s">
        <v>0</v>
      </c>
      <c r="E1511" s="40" t="s">
        <v>0</v>
      </c>
      <c r="F1511" s="40" t="s">
        <v>0</v>
      </c>
    </row>
    <row r="1512" spans="1:3" ht="12">
      <c r="A1512" s="44">
        <v>38601.614583333336</v>
      </c>
      <c r="B1512" s="40" t="s">
        <v>0</v>
      </c>
      <c r="C1512" s="40" t="s">
        <v>0</v>
      </c>
    </row>
    <row r="1513" spans="1:6" ht="12">
      <c r="A1513" s="44">
        <v>38601.69930555556</v>
      </c>
      <c r="D1513" s="40" t="s">
        <v>0</v>
      </c>
      <c r="E1513" s="40" t="s">
        <v>0</v>
      </c>
      <c r="F1513" s="40" t="s">
        <v>0</v>
      </c>
    </row>
    <row r="1514" spans="1:3" ht="12">
      <c r="A1514" s="44">
        <v>38601.70347222222</v>
      </c>
      <c r="B1514" s="40" t="s">
        <v>0</v>
      </c>
      <c r="C1514" s="40" t="s">
        <v>0</v>
      </c>
    </row>
    <row r="1515" spans="1:3" ht="12">
      <c r="A1515" s="44">
        <v>38601.71388888889</v>
      </c>
      <c r="B1515" s="40" t="s">
        <v>0</v>
      </c>
      <c r="C1515" s="40" t="s">
        <v>0</v>
      </c>
    </row>
    <row r="1516" spans="1:6" ht="12">
      <c r="A1516" s="44">
        <v>38601.79722222222</v>
      </c>
      <c r="D1516" s="40" t="s">
        <v>0</v>
      </c>
      <c r="E1516" s="40" t="s">
        <v>0</v>
      </c>
      <c r="F1516" s="40" t="s">
        <v>0</v>
      </c>
    </row>
    <row r="1517" spans="1:9" ht="12">
      <c r="A1517" s="44">
        <v>38601.805555555555</v>
      </c>
      <c r="G1517" s="40" t="s">
        <v>0</v>
      </c>
      <c r="I1517" s="43" t="s">
        <v>35</v>
      </c>
    </row>
    <row r="1518" spans="1:6" ht="12">
      <c r="A1518" s="44">
        <v>38602.35625</v>
      </c>
      <c r="E1518" s="40" t="s">
        <v>0</v>
      </c>
      <c r="F1518" s="40" t="s">
        <v>0</v>
      </c>
    </row>
    <row r="1519" spans="1:9" ht="12">
      <c r="A1519" s="44">
        <v>38602.4375</v>
      </c>
      <c r="G1519" s="40" t="s">
        <v>0</v>
      </c>
      <c r="I1519" s="40" t="s">
        <v>0</v>
      </c>
    </row>
    <row r="1520" spans="1:6" ht="12">
      <c r="A1520" s="44">
        <v>38602.444444444445</v>
      </c>
      <c r="D1520" s="40" t="s">
        <v>0</v>
      </c>
      <c r="E1520" s="40" t="s">
        <v>0</v>
      </c>
      <c r="F1520" s="40" t="s">
        <v>0</v>
      </c>
    </row>
    <row r="1521" spans="1:3" ht="12">
      <c r="A1521" s="44">
        <v>38602.45347222222</v>
      </c>
      <c r="B1521" s="40" t="s">
        <v>0</v>
      </c>
      <c r="C1521" s="40" t="s">
        <v>0</v>
      </c>
    </row>
    <row r="1522" spans="1:3" ht="12">
      <c r="A1522" s="44">
        <v>38602.736805555556</v>
      </c>
      <c r="B1522" s="40" t="s">
        <v>0</v>
      </c>
      <c r="C1522" s="40" t="s">
        <v>0</v>
      </c>
    </row>
    <row r="1523" spans="1:4" ht="12">
      <c r="A1523" s="44">
        <v>38602.74097222222</v>
      </c>
      <c r="D1523" s="40" t="s">
        <v>0</v>
      </c>
    </row>
    <row r="1524" spans="1:11" ht="12">
      <c r="A1524" s="44">
        <v>38602.756944444445</v>
      </c>
      <c r="J1524" s="42" t="s">
        <v>1</v>
      </c>
      <c r="K1524" s="40" t="s">
        <v>0</v>
      </c>
    </row>
    <row r="1525" spans="1:11" ht="12">
      <c r="A1525" s="44">
        <v>38602.808333333334</v>
      </c>
      <c r="J1525" s="42" t="s">
        <v>1</v>
      </c>
      <c r="K1525" s="40" t="s">
        <v>0</v>
      </c>
    </row>
    <row r="1526" spans="1:3" ht="12">
      <c r="A1526" s="44">
        <v>38602.959027777775</v>
      </c>
      <c r="B1526" s="40" t="s">
        <v>0</v>
      </c>
      <c r="C1526" s="40" t="s">
        <v>0</v>
      </c>
    </row>
    <row r="1527" spans="1:6" ht="12">
      <c r="A1527" s="44">
        <v>38602.964583333334</v>
      </c>
      <c r="D1527" s="40" t="s">
        <v>0</v>
      </c>
      <c r="E1527" s="40" t="s">
        <v>0</v>
      </c>
      <c r="F1527" s="40" t="s">
        <v>0</v>
      </c>
    </row>
    <row r="1528" spans="1:9" ht="12">
      <c r="A1528" s="44">
        <v>38603.436111111114</v>
      </c>
      <c r="G1528" s="40" t="s">
        <v>0</v>
      </c>
      <c r="I1528" s="40" t="s">
        <v>0</v>
      </c>
    </row>
    <row r="1529" spans="1:6" ht="12">
      <c r="A1529" s="44">
        <v>38603.44305555556</v>
      </c>
      <c r="D1529" s="40" t="s">
        <v>0</v>
      </c>
      <c r="E1529" s="40" t="s">
        <v>0</v>
      </c>
      <c r="F1529" s="40" t="s">
        <v>0</v>
      </c>
    </row>
    <row r="1530" spans="1:3" ht="12">
      <c r="A1530" s="44">
        <v>38603.447916666664</v>
      </c>
      <c r="B1530" s="40" t="s">
        <v>0</v>
      </c>
      <c r="C1530" s="40" t="s">
        <v>0</v>
      </c>
    </row>
    <row r="1531" spans="1:6" ht="12">
      <c r="A1531" s="44">
        <v>38603.59583333333</v>
      </c>
      <c r="B1531" s="40" t="s">
        <v>0</v>
      </c>
      <c r="C1531" s="40" t="s">
        <v>0</v>
      </c>
      <c r="D1531" s="40" t="s">
        <v>0</v>
      </c>
      <c r="E1531" s="40" t="s">
        <v>0</v>
      </c>
      <c r="F1531" s="40" t="s">
        <v>0</v>
      </c>
    </row>
    <row r="1532" spans="1:3" ht="12">
      <c r="A1532" s="44">
        <v>38603.81597222222</v>
      </c>
      <c r="B1532" s="40" t="s">
        <v>0</v>
      </c>
      <c r="C1532" s="40" t="s">
        <v>0</v>
      </c>
    </row>
    <row r="1533" spans="1:3" ht="12">
      <c r="A1533" s="44">
        <v>38604.461805555555</v>
      </c>
      <c r="B1533" s="40" t="s">
        <v>0</v>
      </c>
      <c r="C1533" s="40" t="s">
        <v>0</v>
      </c>
    </row>
    <row r="1534" spans="1:3" ht="12">
      <c r="A1534" s="44">
        <v>38604.72083333333</v>
      </c>
      <c r="B1534" s="40" t="s">
        <v>0</v>
      </c>
      <c r="C1534" s="40" t="s">
        <v>0</v>
      </c>
    </row>
    <row r="1535" spans="1:6" ht="12">
      <c r="A1535" s="44">
        <v>38606.64236111111</v>
      </c>
      <c r="D1535" s="40" t="s">
        <v>0</v>
      </c>
      <c r="E1535" s="40" t="s">
        <v>0</v>
      </c>
      <c r="F1535" s="40" t="s">
        <v>0</v>
      </c>
    </row>
    <row r="1536" spans="1:3" ht="12">
      <c r="A1536" s="44">
        <v>38606.64791666667</v>
      </c>
      <c r="B1536" s="40" t="s">
        <v>0</v>
      </c>
      <c r="C1536" s="40" t="s">
        <v>0</v>
      </c>
    </row>
    <row r="1537" spans="1:3" ht="12">
      <c r="A1537" s="44">
        <v>38607.00277777778</v>
      </c>
      <c r="C1537" s="40" t="s">
        <v>0</v>
      </c>
    </row>
    <row r="1538" spans="1:9" ht="12">
      <c r="A1538" s="44">
        <v>38607.44583333333</v>
      </c>
      <c r="G1538" s="43">
        <v>1</v>
      </c>
      <c r="I1538" s="40" t="s">
        <v>0</v>
      </c>
    </row>
    <row r="1539" spans="1:5" ht="12">
      <c r="A1539" s="44">
        <v>38607.45347222222</v>
      </c>
      <c r="D1539" s="40" t="s">
        <v>0</v>
      </c>
      <c r="E1539" s="40" t="s">
        <v>0</v>
      </c>
    </row>
    <row r="1540" spans="1:3" ht="12">
      <c r="A1540" s="44">
        <v>38607.455555555556</v>
      </c>
      <c r="B1540" s="40" t="s">
        <v>0</v>
      </c>
      <c r="C1540" s="40" t="s">
        <v>0</v>
      </c>
    </row>
    <row r="1541" spans="1:3" ht="12">
      <c r="A1541" s="44">
        <v>38607.66805555556</v>
      </c>
      <c r="B1541" s="40" t="s">
        <v>0</v>
      </c>
      <c r="C1541" s="40" t="s">
        <v>0</v>
      </c>
    </row>
    <row r="1542" spans="1:9" ht="12">
      <c r="A1542" s="44">
        <v>38608.42916666667</v>
      </c>
      <c r="G1542" s="40" t="s">
        <v>0</v>
      </c>
      <c r="I1542" s="40" t="s">
        <v>0</v>
      </c>
    </row>
    <row r="1543" spans="1:6" ht="12">
      <c r="A1543" s="44">
        <v>38608.44930555556</v>
      </c>
      <c r="D1543" s="40" t="s">
        <v>0</v>
      </c>
      <c r="E1543" s="40" t="s">
        <v>0</v>
      </c>
      <c r="F1543" s="40" t="s">
        <v>0</v>
      </c>
    </row>
    <row r="1544" spans="1:3" ht="12">
      <c r="A1544" s="44">
        <v>38608.45486111111</v>
      </c>
      <c r="B1544" s="40" t="s">
        <v>0</v>
      </c>
      <c r="C1544" s="40" t="s">
        <v>0</v>
      </c>
    </row>
    <row r="1545" spans="1:6" ht="12">
      <c r="A1545" s="44">
        <v>38608.566666666666</v>
      </c>
      <c r="B1545" s="40" t="s">
        <v>0</v>
      </c>
      <c r="C1545" s="40" t="s">
        <v>0</v>
      </c>
      <c r="D1545" s="40" t="s">
        <v>0</v>
      </c>
      <c r="E1545" s="40" t="s">
        <v>0</v>
      </c>
      <c r="F1545" s="40" t="s">
        <v>0</v>
      </c>
    </row>
    <row r="1546" spans="1:11" ht="12">
      <c r="A1546" s="44">
        <v>38608.64722222222</v>
      </c>
      <c r="K1546" s="42" t="s">
        <v>1</v>
      </c>
    </row>
    <row r="1547" spans="1:3" ht="12">
      <c r="A1547" s="44">
        <v>38608.65416666667</v>
      </c>
      <c r="B1547" s="40" t="s">
        <v>0</v>
      </c>
      <c r="C1547" s="40" t="s">
        <v>0</v>
      </c>
    </row>
    <row r="1548" spans="1:3" ht="12">
      <c r="A1548" s="44">
        <v>38609.43402777778</v>
      </c>
      <c r="B1548" s="40" t="s">
        <v>0</v>
      </c>
      <c r="C1548" s="40" t="s">
        <v>0</v>
      </c>
    </row>
    <row r="1549" spans="1:3" ht="12">
      <c r="A1549" s="44">
        <v>38609.70972222222</v>
      </c>
      <c r="B1549" s="40" t="s">
        <v>0</v>
      </c>
      <c r="C1549" s="40" t="s">
        <v>0</v>
      </c>
    </row>
    <row r="1550" spans="1:6" ht="12">
      <c r="A1550" s="44">
        <v>38609.717361111114</v>
      </c>
      <c r="D1550" s="40" t="s">
        <v>0</v>
      </c>
      <c r="E1550" s="40" t="s">
        <v>0</v>
      </c>
      <c r="F1550" s="40" t="s">
        <v>0</v>
      </c>
    </row>
    <row r="1551" spans="1:3" ht="12">
      <c r="A1551" s="44">
        <v>38610.45694444444</v>
      </c>
      <c r="B1551" s="40" t="s">
        <v>0</v>
      </c>
      <c r="C1551" s="40" t="s">
        <v>0</v>
      </c>
    </row>
    <row r="1552" spans="1:6" ht="12">
      <c r="A1552" s="44">
        <v>38610.604166666664</v>
      </c>
      <c r="B1552" s="40" t="s">
        <v>0</v>
      </c>
      <c r="C1552" s="40" t="s">
        <v>0</v>
      </c>
      <c r="D1552" s="40" t="s">
        <v>0</v>
      </c>
      <c r="E1552" s="40" t="s">
        <v>0</v>
      </c>
      <c r="F1552" s="40" t="s">
        <v>0</v>
      </c>
    </row>
    <row r="1553" spans="1:3" ht="12">
      <c r="A1553" s="44">
        <v>38610.76388888889</v>
      </c>
      <c r="B1553" s="40" t="s">
        <v>0</v>
      </c>
      <c r="C1553" s="40" t="s">
        <v>0</v>
      </c>
    </row>
    <row r="1554" spans="1:6" ht="12">
      <c r="A1554" s="44">
        <v>38610.77291666667</v>
      </c>
      <c r="D1554" s="40" t="s">
        <v>0</v>
      </c>
      <c r="E1554" s="40" t="s">
        <v>0</v>
      </c>
      <c r="F1554" s="40" t="s">
        <v>0</v>
      </c>
    </row>
    <row r="1555" spans="1:9" ht="12">
      <c r="A1555" s="44">
        <v>38610.78055555555</v>
      </c>
      <c r="G1555" s="40" t="s">
        <v>0</v>
      </c>
      <c r="I1555" s="40" t="s">
        <v>0</v>
      </c>
    </row>
    <row r="1556" spans="1:9" ht="12">
      <c r="A1556" s="44">
        <v>38611.59652777778</v>
      </c>
      <c r="G1556" s="40" t="s">
        <v>0</v>
      </c>
      <c r="I1556" s="40" t="s">
        <v>0</v>
      </c>
    </row>
    <row r="1557" spans="1:6" ht="12">
      <c r="A1557" s="44">
        <v>38611.603472222225</v>
      </c>
      <c r="D1557" s="40" t="s">
        <v>0</v>
      </c>
      <c r="E1557" s="40" t="s">
        <v>0</v>
      </c>
      <c r="F1557" s="40" t="s">
        <v>0</v>
      </c>
    </row>
    <row r="1558" spans="1:3" ht="12">
      <c r="A1558" s="44">
        <v>38611.604166666664</v>
      </c>
      <c r="B1558" s="40" t="s">
        <v>0</v>
      </c>
      <c r="C1558" s="40" t="s">
        <v>0</v>
      </c>
    </row>
    <row r="1559" spans="1:3" ht="12">
      <c r="A1559" s="44">
        <v>38611.729166666664</v>
      </c>
      <c r="B1559" s="40" t="s">
        <v>0</v>
      </c>
      <c r="C1559" s="40" t="s">
        <v>0</v>
      </c>
    </row>
    <row r="1560" spans="1:9" ht="12">
      <c r="A1560" s="44">
        <v>38611.944444444445</v>
      </c>
      <c r="I1560" s="40" t="s">
        <v>0</v>
      </c>
    </row>
    <row r="1561" spans="1:9" ht="12">
      <c r="A1561" s="44">
        <v>38613.71944444445</v>
      </c>
      <c r="G1561" s="40" t="s">
        <v>0</v>
      </c>
      <c r="I1561" s="40" t="s">
        <v>0</v>
      </c>
    </row>
    <row r="1562" spans="1:6" ht="12">
      <c r="A1562" s="44">
        <v>38613.72708333333</v>
      </c>
      <c r="D1562" s="40" t="s">
        <v>0</v>
      </c>
      <c r="E1562" s="40" t="s">
        <v>0</v>
      </c>
      <c r="F1562" s="40" t="s">
        <v>0</v>
      </c>
    </row>
    <row r="1563" spans="1:6" ht="12">
      <c r="A1563" s="44">
        <v>38613.94861111111</v>
      </c>
      <c r="D1563" s="40" t="s">
        <v>0</v>
      </c>
      <c r="E1563" s="40" t="s">
        <v>0</v>
      </c>
      <c r="F1563" s="40" t="s">
        <v>0</v>
      </c>
    </row>
    <row r="1564" spans="1:9" ht="12">
      <c r="A1564" s="44">
        <v>38613.95416666667</v>
      </c>
      <c r="G1564" s="40" t="s">
        <v>0</v>
      </c>
      <c r="I1564" s="40" t="s">
        <v>0</v>
      </c>
    </row>
    <row r="1565" spans="1:9" ht="12">
      <c r="A1565" s="44">
        <v>38614.430555555555</v>
      </c>
      <c r="G1565" s="40" t="s">
        <v>0</v>
      </c>
      <c r="I1565" s="40" t="s">
        <v>0</v>
      </c>
    </row>
    <row r="1566" spans="1:6" ht="12">
      <c r="A1566" s="44">
        <v>38614.436111111114</v>
      </c>
      <c r="D1566" s="40" t="s">
        <v>0</v>
      </c>
      <c r="E1566" s="40" t="s">
        <v>0</v>
      </c>
      <c r="F1566" s="40" t="s">
        <v>0</v>
      </c>
    </row>
    <row r="1567" spans="1:3" ht="12">
      <c r="A1567" s="44">
        <v>38614.44097222222</v>
      </c>
      <c r="B1567" s="40" t="s">
        <v>0</v>
      </c>
      <c r="C1567" s="40" t="s">
        <v>0</v>
      </c>
    </row>
    <row r="1568" spans="1:3" ht="12">
      <c r="A1568" s="44">
        <v>38614.61944444444</v>
      </c>
      <c r="B1568" s="40" t="s">
        <v>0</v>
      </c>
      <c r="C1568" s="40" t="s">
        <v>0</v>
      </c>
    </row>
    <row r="1569" spans="1:6" ht="12">
      <c r="A1569" s="44">
        <v>38614.674305555556</v>
      </c>
      <c r="D1569" s="40" t="s">
        <v>0</v>
      </c>
      <c r="E1569" s="40" t="s">
        <v>0</v>
      </c>
      <c r="F1569" s="40" t="s">
        <v>0</v>
      </c>
    </row>
    <row r="1570" spans="1:3" ht="12">
      <c r="A1570" s="44">
        <v>38614.68194444444</v>
      </c>
      <c r="B1570" s="40" t="s">
        <v>0</v>
      </c>
      <c r="C1570" s="40" t="s">
        <v>0</v>
      </c>
    </row>
    <row r="1571" spans="1:3" ht="12">
      <c r="A1571" s="44">
        <v>38614.759722222225</v>
      </c>
      <c r="B1571" s="40" t="s">
        <v>0</v>
      </c>
      <c r="C1571" s="40" t="s">
        <v>0</v>
      </c>
    </row>
    <row r="1572" spans="1:6" ht="12">
      <c r="A1572" s="44">
        <v>38614.76666666667</v>
      </c>
      <c r="D1572" s="40" t="s">
        <v>0</v>
      </c>
      <c r="E1572" s="40" t="s">
        <v>0</v>
      </c>
      <c r="F1572" s="40" t="s">
        <v>0</v>
      </c>
    </row>
    <row r="1573" spans="1:9" ht="12">
      <c r="A1573" s="44">
        <v>38614.775</v>
      </c>
      <c r="G1573" s="40" t="s">
        <v>0</v>
      </c>
      <c r="I1573" s="40" t="s">
        <v>0</v>
      </c>
    </row>
    <row r="1574" spans="1:11" ht="12">
      <c r="A1574" s="44">
        <v>38614.8875</v>
      </c>
      <c r="K1574" s="40" t="s">
        <v>0</v>
      </c>
    </row>
    <row r="1575" spans="1:11" ht="12">
      <c r="A1575" s="44">
        <v>38615.3</v>
      </c>
      <c r="K1575" s="40" t="s">
        <v>0</v>
      </c>
    </row>
    <row r="1576" spans="1:9" ht="12">
      <c r="A1576" s="44">
        <v>38615.43680555555</v>
      </c>
      <c r="G1576" s="40" t="s">
        <v>0</v>
      </c>
      <c r="I1576" s="40" t="s">
        <v>0</v>
      </c>
    </row>
    <row r="1577" spans="1:6" ht="12">
      <c r="A1577" s="44">
        <v>38615.44375</v>
      </c>
      <c r="D1577" s="40" t="s">
        <v>0</v>
      </c>
      <c r="E1577" s="40" t="s">
        <v>0</v>
      </c>
      <c r="F1577" s="40" t="s">
        <v>0</v>
      </c>
    </row>
    <row r="1578" spans="1:3" ht="12">
      <c r="A1578" s="44">
        <v>38615.44861111111</v>
      </c>
      <c r="B1578" s="40" t="s">
        <v>0</v>
      </c>
      <c r="C1578" s="40" t="s">
        <v>0</v>
      </c>
    </row>
    <row r="1579" spans="1:3" ht="12">
      <c r="A1579" s="44">
        <v>38615.626388888886</v>
      </c>
      <c r="B1579" s="40" t="s">
        <v>0</v>
      </c>
      <c r="C1579" s="40" t="s">
        <v>0</v>
      </c>
    </row>
    <row r="1580" spans="1:6" ht="12">
      <c r="A1580" s="44">
        <v>38615.64861111111</v>
      </c>
      <c r="D1580" s="40" t="s">
        <v>0</v>
      </c>
      <c r="E1580" s="40" t="s">
        <v>0</v>
      </c>
      <c r="F1580" s="40" t="s">
        <v>0</v>
      </c>
    </row>
    <row r="1581" spans="1:3" ht="12">
      <c r="A1581" s="44">
        <v>38615.65347222222</v>
      </c>
      <c r="B1581" s="40" t="s">
        <v>0</v>
      </c>
      <c r="C1581" s="40" t="s">
        <v>0</v>
      </c>
    </row>
    <row r="1582" spans="1:3" ht="12">
      <c r="A1582" s="44">
        <v>38615.70486111111</v>
      </c>
      <c r="B1582" s="40" t="s">
        <v>0</v>
      </c>
      <c r="C1582" s="40" t="s">
        <v>0</v>
      </c>
    </row>
    <row r="1583" spans="1:6" ht="12">
      <c r="A1583" s="44">
        <v>38615.71666666667</v>
      </c>
      <c r="D1583" s="40" t="s">
        <v>0</v>
      </c>
      <c r="E1583" s="40" t="s">
        <v>0</v>
      </c>
      <c r="F1583" s="40" t="s">
        <v>0</v>
      </c>
    </row>
    <row r="1584" spans="1:9" ht="12">
      <c r="A1584" s="44">
        <v>38615.72986111111</v>
      </c>
      <c r="G1584" s="40" t="s">
        <v>0</v>
      </c>
      <c r="I1584" s="40" t="s">
        <v>0</v>
      </c>
    </row>
    <row r="1585" spans="1:9" ht="12">
      <c r="A1585" s="44">
        <v>38616.430555555555</v>
      </c>
      <c r="G1585" s="40" t="s">
        <v>0</v>
      </c>
      <c r="I1585" s="40" t="s">
        <v>0</v>
      </c>
    </row>
    <row r="1586" spans="1:6" ht="12">
      <c r="A1586" s="44">
        <v>38616.4375</v>
      </c>
      <c r="D1586" s="40" t="s">
        <v>0</v>
      </c>
      <c r="E1586" s="40" t="s">
        <v>0</v>
      </c>
      <c r="F1586" s="40" t="s">
        <v>0</v>
      </c>
    </row>
    <row r="1587" spans="1:3" ht="12">
      <c r="A1587" s="44">
        <v>38616.44513888889</v>
      </c>
      <c r="B1587" s="40" t="s">
        <v>0</v>
      </c>
      <c r="C1587" s="40" t="s">
        <v>0</v>
      </c>
    </row>
    <row r="1588" spans="1:3" ht="12">
      <c r="A1588" s="44">
        <v>38616.711805555555</v>
      </c>
      <c r="B1588" s="40" t="s">
        <v>0</v>
      </c>
      <c r="C1588" s="40" t="s">
        <v>0</v>
      </c>
    </row>
    <row r="1589" spans="1:6" ht="12">
      <c r="A1589" s="44">
        <v>38616.73611111111</v>
      </c>
      <c r="D1589" s="40" t="s">
        <v>0</v>
      </c>
      <c r="E1589" s="40" t="s">
        <v>0</v>
      </c>
      <c r="F1589" s="40" t="s">
        <v>0</v>
      </c>
    </row>
    <row r="1590" spans="1:6" ht="12">
      <c r="A1590" s="44">
        <v>38617.33472222222</v>
      </c>
      <c r="E1590" s="40" t="s">
        <v>0</v>
      </c>
      <c r="F1590" s="40" t="s">
        <v>0</v>
      </c>
    </row>
    <row r="1591" spans="1:6" ht="12">
      <c r="A1591" s="44">
        <v>38617.42361111111</v>
      </c>
      <c r="B1591" s="40" t="s">
        <v>0</v>
      </c>
      <c r="C1591" s="40" t="s">
        <v>0</v>
      </c>
      <c r="D1591" s="40" t="s">
        <v>0</v>
      </c>
      <c r="E1591" s="40" t="s">
        <v>0</v>
      </c>
      <c r="F1591" s="40" t="s">
        <v>0</v>
      </c>
    </row>
    <row r="1592" spans="1:5" ht="12">
      <c r="A1592" s="44">
        <v>38617.55972222222</v>
      </c>
      <c r="E1592" s="43" t="s">
        <v>35</v>
      </c>
    </row>
    <row r="1593" spans="1:6" ht="12">
      <c r="A1593" s="44">
        <v>38617.69305555556</v>
      </c>
      <c r="E1593" s="40" t="s">
        <v>0</v>
      </c>
      <c r="F1593" s="40" t="s">
        <v>0</v>
      </c>
    </row>
    <row r="1594" spans="1:3" ht="12">
      <c r="A1594" s="44">
        <v>38617.75555555556</v>
      </c>
      <c r="B1594" s="40" t="s">
        <v>0</v>
      </c>
      <c r="C1594" s="40" t="s">
        <v>0</v>
      </c>
    </row>
    <row r="1595" spans="1:6" ht="12">
      <c r="A1595" s="44">
        <v>38617.76666666667</v>
      </c>
      <c r="D1595" s="40" t="s">
        <v>0</v>
      </c>
      <c r="E1595" s="40" t="s">
        <v>0</v>
      </c>
      <c r="F1595" s="40" t="s">
        <v>0</v>
      </c>
    </row>
    <row r="1596" spans="1:9" ht="12">
      <c r="A1596" s="44">
        <v>38617.775</v>
      </c>
      <c r="G1596" s="40" t="s">
        <v>0</v>
      </c>
      <c r="I1596" s="40" t="s">
        <v>0</v>
      </c>
    </row>
    <row r="1597" spans="1:11" ht="12">
      <c r="A1597" s="44">
        <v>38617.79652777778</v>
      </c>
      <c r="K1597" s="40" t="s">
        <v>0</v>
      </c>
    </row>
    <row r="1598" spans="1:6" ht="12">
      <c r="A1598" s="44">
        <v>38618.34444444445</v>
      </c>
      <c r="E1598" s="40" t="s">
        <v>0</v>
      </c>
      <c r="F1598" s="40" t="s">
        <v>0</v>
      </c>
    </row>
    <row r="1599" spans="1:9" ht="12">
      <c r="A1599" s="44">
        <v>38618.44583333333</v>
      </c>
      <c r="G1599" s="40" t="s">
        <v>0</v>
      </c>
      <c r="I1599" s="40" t="s">
        <v>0</v>
      </c>
    </row>
    <row r="1600" spans="1:6" ht="12">
      <c r="A1600" s="44">
        <v>38618.45138888889</v>
      </c>
      <c r="D1600" s="40" t="s">
        <v>0</v>
      </c>
      <c r="E1600" s="40" t="s">
        <v>0</v>
      </c>
      <c r="F1600" s="40" t="s">
        <v>0</v>
      </c>
    </row>
    <row r="1601" spans="1:3" ht="12">
      <c r="A1601" s="44">
        <v>38618.481944444444</v>
      </c>
      <c r="B1601" s="40" t="s">
        <v>0</v>
      </c>
      <c r="C1601" s="40" t="s">
        <v>0</v>
      </c>
    </row>
    <row r="1602" spans="1:9" ht="12">
      <c r="A1602" s="44">
        <v>38618.97361111111</v>
      </c>
      <c r="I1602" s="40" t="s">
        <v>0</v>
      </c>
    </row>
    <row r="1603" spans="1:9" ht="12">
      <c r="A1603" s="44">
        <v>38619.65694444445</v>
      </c>
      <c r="G1603" s="40" t="s">
        <v>0</v>
      </c>
      <c r="I1603" s="40" t="s">
        <v>0</v>
      </c>
    </row>
    <row r="1604" spans="1:6" ht="12">
      <c r="A1604" s="44">
        <v>38619.663194444445</v>
      </c>
      <c r="D1604" s="40" t="s">
        <v>0</v>
      </c>
      <c r="E1604" s="40" t="s">
        <v>0</v>
      </c>
      <c r="F1604" s="40" t="s">
        <v>0</v>
      </c>
    </row>
    <row r="1605" spans="1:3" ht="12">
      <c r="A1605" s="44">
        <v>38619.67638888889</v>
      </c>
      <c r="B1605" s="43" t="s">
        <v>32</v>
      </c>
      <c r="C1605" s="40" t="s">
        <v>0</v>
      </c>
    </row>
    <row r="1606" spans="1:3" ht="12">
      <c r="A1606" s="44">
        <v>38619.92361111111</v>
      </c>
      <c r="B1606" s="43" t="s">
        <v>32</v>
      </c>
      <c r="C1606" s="40" t="s">
        <v>0</v>
      </c>
    </row>
    <row r="1607" spans="1:3" ht="12">
      <c r="A1607" s="44">
        <v>38621.45486111111</v>
      </c>
      <c r="B1607" s="40" t="s">
        <v>0</v>
      </c>
      <c r="C1607" s="40" t="s">
        <v>0</v>
      </c>
    </row>
    <row r="1608" spans="1:6" ht="12">
      <c r="A1608" s="44">
        <v>38621.697916666664</v>
      </c>
      <c r="E1608" s="40" t="s">
        <v>0</v>
      </c>
      <c r="F1608" s="40" t="s">
        <v>0</v>
      </c>
    </row>
    <row r="1609" spans="1:3" ht="12">
      <c r="A1609" s="44">
        <v>38621.75555555556</v>
      </c>
      <c r="B1609" s="40" t="s">
        <v>0</v>
      </c>
      <c r="C1609" s="40" t="s">
        <v>0</v>
      </c>
    </row>
    <row r="1610" spans="1:6" ht="12">
      <c r="A1610" s="44">
        <v>38621.76111111111</v>
      </c>
      <c r="D1610" s="40" t="s">
        <v>0</v>
      </c>
      <c r="E1610" s="40" t="s">
        <v>0</v>
      </c>
      <c r="F1610" s="40" t="s">
        <v>0</v>
      </c>
    </row>
    <row r="1611" spans="1:6" ht="12">
      <c r="A1611" s="44">
        <v>38622.35625</v>
      </c>
      <c r="E1611" s="40" t="s">
        <v>0</v>
      </c>
      <c r="F1611" s="40" t="s">
        <v>0</v>
      </c>
    </row>
    <row r="1612" spans="1:9" ht="12">
      <c r="A1612" s="44">
        <v>38622.74791666667</v>
      </c>
      <c r="G1612" s="40" t="s">
        <v>0</v>
      </c>
      <c r="I1612" s="43" t="s">
        <v>35</v>
      </c>
    </row>
    <row r="1613" spans="1:6" ht="12">
      <c r="A1613" s="44">
        <v>38622.754166666666</v>
      </c>
      <c r="D1613" s="40" t="s">
        <v>0</v>
      </c>
      <c r="E1613" s="40" t="s">
        <v>0</v>
      </c>
      <c r="F1613" s="40" t="s">
        <v>0</v>
      </c>
    </row>
    <row r="1614" spans="1:6" ht="12">
      <c r="A1614" s="44">
        <v>38624.34583333333</v>
      </c>
      <c r="E1614" s="40" t="s">
        <v>0</v>
      </c>
      <c r="F1614" s="40" t="s">
        <v>0</v>
      </c>
    </row>
    <row r="1615" spans="1:6" ht="12">
      <c r="A1615" s="44">
        <v>38624.50486111111</v>
      </c>
      <c r="D1615" s="40" t="s">
        <v>0</v>
      </c>
      <c r="E1615" s="40" t="s">
        <v>0</v>
      </c>
      <c r="F1615" s="40" t="s">
        <v>0</v>
      </c>
    </row>
    <row r="1616" spans="1:3" ht="12">
      <c r="A1616" s="44">
        <v>38624.5125</v>
      </c>
      <c r="B1616" s="40" t="s">
        <v>0</v>
      </c>
      <c r="C1616" s="40" t="s">
        <v>0</v>
      </c>
    </row>
    <row r="1617" spans="1:11" ht="12">
      <c r="A1617" s="44">
        <v>38624.70625</v>
      </c>
      <c r="K1617" s="40" t="s">
        <v>0</v>
      </c>
    </row>
    <row r="1618" spans="1:6" ht="12">
      <c r="A1618" s="44">
        <v>38624.72638888889</v>
      </c>
      <c r="E1618" s="40" t="s">
        <v>0</v>
      </c>
      <c r="F1618" s="40" t="s">
        <v>0</v>
      </c>
    </row>
    <row r="1619" spans="1:3" ht="12">
      <c r="A1619" s="44">
        <v>38624.76458333333</v>
      </c>
      <c r="B1619" s="40" t="s">
        <v>0</v>
      </c>
      <c r="C1619" s="40" t="s">
        <v>0</v>
      </c>
    </row>
    <row r="1620" spans="1:6" ht="12">
      <c r="A1620" s="44">
        <v>38624.86597222222</v>
      </c>
      <c r="D1620" s="40" t="s">
        <v>0</v>
      </c>
      <c r="E1620" s="40" t="s">
        <v>0</v>
      </c>
      <c r="F1620" s="40" t="s">
        <v>0</v>
      </c>
    </row>
    <row r="1621" spans="1:9" ht="12">
      <c r="A1621" s="44">
        <v>38624.995833333334</v>
      </c>
      <c r="G1621" s="40" t="s">
        <v>0</v>
      </c>
      <c r="I1621" s="40" t="s">
        <v>0</v>
      </c>
    </row>
    <row r="1622" spans="1:11" ht="12">
      <c r="A1622" s="44">
        <v>38625.30069444444</v>
      </c>
      <c r="K1622" s="40" t="s">
        <v>0</v>
      </c>
    </row>
    <row r="1623" spans="1:9" ht="12">
      <c r="A1623" s="44">
        <v>38625.45694444444</v>
      </c>
      <c r="G1623" s="40" t="s">
        <v>0</v>
      </c>
      <c r="I1623" s="40" t="s">
        <v>0</v>
      </c>
    </row>
    <row r="1624" spans="1:6" ht="12">
      <c r="A1624" s="44">
        <v>38625.46319444444</v>
      </c>
      <c r="D1624" s="40" t="s">
        <v>0</v>
      </c>
      <c r="E1624" s="40" t="s">
        <v>0</v>
      </c>
      <c r="F1624" s="40" t="s">
        <v>0</v>
      </c>
    </row>
    <row r="1625" spans="1:3" ht="12">
      <c r="A1625" s="44">
        <v>38625.46875</v>
      </c>
      <c r="B1625" s="40" t="s">
        <v>0</v>
      </c>
      <c r="C1625" s="40" t="s">
        <v>0</v>
      </c>
    </row>
    <row r="1626" spans="1:6" ht="12">
      <c r="A1626" s="44">
        <v>38625.563888888886</v>
      </c>
      <c r="B1626" s="40" t="s">
        <v>0</v>
      </c>
      <c r="C1626" s="40" t="s">
        <v>0</v>
      </c>
      <c r="D1626" s="40" t="s">
        <v>0</v>
      </c>
      <c r="E1626" s="40" t="s">
        <v>0</v>
      </c>
      <c r="F1626" s="40" t="s">
        <v>0</v>
      </c>
    </row>
    <row r="1627" spans="1:6" ht="12">
      <c r="A1627" s="44">
        <v>38625.73055555556</v>
      </c>
      <c r="B1627" s="40" t="s">
        <v>0</v>
      </c>
      <c r="C1627" s="40" t="s">
        <v>0</v>
      </c>
      <c r="D1627" s="40" t="s">
        <v>0</v>
      </c>
      <c r="E1627" s="40" t="s">
        <v>0</v>
      </c>
      <c r="F1627" s="40" t="s">
        <v>0</v>
      </c>
    </row>
    <row r="1628" spans="1:11" ht="12">
      <c r="A1628" s="44">
        <v>38626.62986111111</v>
      </c>
      <c r="K1628" s="40" t="s">
        <v>0</v>
      </c>
    </row>
    <row r="1629" spans="1:11" ht="12">
      <c r="A1629" s="44">
        <v>38627.65</v>
      </c>
      <c r="K1629" s="40" t="s">
        <v>0</v>
      </c>
    </row>
    <row r="1630" spans="1:9" ht="12">
      <c r="A1630" s="44">
        <v>38627.720138888886</v>
      </c>
      <c r="G1630" s="40" t="s">
        <v>0</v>
      </c>
      <c r="I1630" s="40" t="s">
        <v>0</v>
      </c>
    </row>
    <row r="1631" spans="1:6" ht="12">
      <c r="A1631" s="44">
        <v>38627.725694444445</v>
      </c>
      <c r="D1631" s="40" t="s">
        <v>0</v>
      </c>
      <c r="E1631" s="40" t="s">
        <v>0</v>
      </c>
      <c r="F1631" s="40" t="s">
        <v>0</v>
      </c>
    </row>
    <row r="1632" spans="1:11" ht="12">
      <c r="A1632" s="44">
        <v>38627.87569444445</v>
      </c>
      <c r="K1632" s="40" t="s">
        <v>0</v>
      </c>
    </row>
    <row r="1633" spans="1:3" ht="12">
      <c r="A1633" s="44">
        <v>38627.99722222222</v>
      </c>
      <c r="B1633" s="40" t="s">
        <v>0</v>
      </c>
      <c r="C1633" s="40" t="s">
        <v>0</v>
      </c>
    </row>
    <row r="1634" spans="1:11" ht="12">
      <c r="A1634" s="44">
        <v>38628.30069444444</v>
      </c>
      <c r="K1634" s="40" t="s">
        <v>0</v>
      </c>
    </row>
    <row r="1635" spans="1:6" ht="12">
      <c r="A1635" s="44">
        <v>38628.42013888889</v>
      </c>
      <c r="D1635" s="40" t="s">
        <v>0</v>
      </c>
      <c r="E1635" s="40" t="s">
        <v>0</v>
      </c>
      <c r="F1635" s="40" t="s">
        <v>0</v>
      </c>
    </row>
    <row r="1636" spans="1:3" ht="12">
      <c r="A1636" s="44">
        <v>38628.42986111111</v>
      </c>
      <c r="B1636" s="40" t="s">
        <v>0</v>
      </c>
      <c r="C1636" s="40" t="s">
        <v>0</v>
      </c>
    </row>
    <row r="1637" spans="1:11" ht="12">
      <c r="A1637" s="44">
        <v>38628.49097222222</v>
      </c>
      <c r="K1637" s="42" t="s">
        <v>1</v>
      </c>
    </row>
    <row r="1638" spans="1:3" ht="12">
      <c r="A1638" s="44">
        <v>38628.75833333333</v>
      </c>
      <c r="B1638" s="40" t="s">
        <v>0</v>
      </c>
      <c r="C1638" s="42" t="s">
        <v>1</v>
      </c>
    </row>
    <row r="1639" spans="1:6" ht="12">
      <c r="A1639" s="44">
        <v>38628.76666666667</v>
      </c>
      <c r="D1639" s="40" t="s">
        <v>0</v>
      </c>
      <c r="E1639" s="40" t="s">
        <v>0</v>
      </c>
      <c r="F1639" s="40" t="s">
        <v>0</v>
      </c>
    </row>
    <row r="1640" spans="1:9" ht="12">
      <c r="A1640" s="44">
        <v>38628.77569444444</v>
      </c>
      <c r="G1640" s="40" t="s">
        <v>0</v>
      </c>
      <c r="I1640" s="40" t="s">
        <v>0</v>
      </c>
    </row>
    <row r="1641" spans="1:11" ht="12">
      <c r="A1641" s="44">
        <v>38628.90416666667</v>
      </c>
      <c r="K1641" s="40" t="s">
        <v>0</v>
      </c>
    </row>
    <row r="1642" spans="1:11" ht="12">
      <c r="A1642" s="44">
        <v>38629.3</v>
      </c>
      <c r="K1642" s="40" t="s">
        <v>0</v>
      </c>
    </row>
    <row r="1643" spans="1:9" ht="12">
      <c r="A1643" s="44">
        <v>38629.43125</v>
      </c>
      <c r="G1643" s="40" t="s">
        <v>0</v>
      </c>
      <c r="I1643" s="40" t="s">
        <v>0</v>
      </c>
    </row>
    <row r="1644" spans="1:6" ht="12">
      <c r="A1644" s="44">
        <v>38629.4375</v>
      </c>
      <c r="D1644" s="40" t="s">
        <v>0</v>
      </c>
      <c r="E1644" s="40" t="s">
        <v>0</v>
      </c>
      <c r="F1644" s="40" t="s">
        <v>0</v>
      </c>
    </row>
    <row r="1645" spans="1:3" ht="12">
      <c r="A1645" s="44">
        <v>38629.44583333333</v>
      </c>
      <c r="B1645" s="40" t="s">
        <v>0</v>
      </c>
      <c r="C1645" s="40" t="s">
        <v>0</v>
      </c>
    </row>
    <row r="1646" spans="1:4" ht="12">
      <c r="A1646" s="44">
        <v>38629.611805555556</v>
      </c>
      <c r="B1646" s="40" t="s">
        <v>0</v>
      </c>
      <c r="C1646" s="40" t="s">
        <v>0</v>
      </c>
      <c r="D1646" s="40" t="s">
        <v>0</v>
      </c>
    </row>
    <row r="1647" spans="1:11" ht="12">
      <c r="A1647" s="44">
        <v>38629.666666666664</v>
      </c>
      <c r="K1647" s="40" t="s">
        <v>0</v>
      </c>
    </row>
    <row r="1648" spans="1:4" ht="12">
      <c r="A1648" s="44">
        <v>38629.68263888889</v>
      </c>
      <c r="B1648" s="40" t="s">
        <v>0</v>
      </c>
      <c r="C1648" s="40" t="s">
        <v>0</v>
      </c>
      <c r="D1648" s="40" t="s">
        <v>0</v>
      </c>
    </row>
    <row r="1649" spans="1:3" ht="12">
      <c r="A1649" s="44">
        <v>38629.70277777778</v>
      </c>
      <c r="B1649" s="40" t="s">
        <v>0</v>
      </c>
      <c r="C1649" s="40" t="s">
        <v>0</v>
      </c>
    </row>
    <row r="1650" spans="1:6" ht="12">
      <c r="A1650" s="44">
        <v>38629.71041666667</v>
      </c>
      <c r="D1650" s="40" t="s">
        <v>0</v>
      </c>
      <c r="E1650" s="40" t="s">
        <v>0</v>
      </c>
      <c r="F1650" s="40" t="s">
        <v>0</v>
      </c>
    </row>
    <row r="1651" spans="1:9" ht="12">
      <c r="A1651" s="44">
        <v>38629.71875</v>
      </c>
      <c r="G1651" s="40" t="s">
        <v>0</v>
      </c>
      <c r="I1651" s="40" t="s">
        <v>0</v>
      </c>
    </row>
    <row r="1652" spans="1:9" ht="12">
      <c r="A1652" s="44">
        <v>38630.430555555555</v>
      </c>
      <c r="G1652" s="40" t="s">
        <v>0</v>
      </c>
      <c r="I1652" s="40" t="s">
        <v>0</v>
      </c>
    </row>
    <row r="1653" spans="1:6" ht="12">
      <c r="A1653" s="44">
        <v>38630.43680555555</v>
      </c>
      <c r="D1653" s="40" t="s">
        <v>0</v>
      </c>
      <c r="E1653" s="43" t="s">
        <v>32</v>
      </c>
      <c r="F1653" s="40" t="s">
        <v>0</v>
      </c>
    </row>
    <row r="1654" spans="1:3" ht="12">
      <c r="A1654" s="44">
        <v>38630.44305555556</v>
      </c>
      <c r="B1654" s="40" t="s">
        <v>0</v>
      </c>
      <c r="C1654" s="40" t="s">
        <v>0</v>
      </c>
    </row>
    <row r="1655" spans="1:3" ht="12">
      <c r="A1655" s="44">
        <v>38631.53680555556</v>
      </c>
      <c r="B1655" s="40" t="s">
        <v>0</v>
      </c>
      <c r="C1655" s="40" t="s">
        <v>0</v>
      </c>
    </row>
    <row r="1656" spans="1:3" ht="12">
      <c r="A1656" s="44">
        <v>38631.95347222222</v>
      </c>
      <c r="B1656" s="40" t="s">
        <v>0</v>
      </c>
      <c r="C1656" s="40" t="s">
        <v>0</v>
      </c>
    </row>
    <row r="1657" spans="1:6" ht="12">
      <c r="A1657" s="44">
        <v>38631.9625</v>
      </c>
      <c r="D1657" s="40" t="s">
        <v>0</v>
      </c>
      <c r="E1657" s="40" t="s">
        <v>0</v>
      </c>
      <c r="F1657" s="40" t="s">
        <v>0</v>
      </c>
    </row>
    <row r="1658" spans="1:9" ht="12">
      <c r="A1658" s="44">
        <v>38631.96875</v>
      </c>
      <c r="G1658" s="40" t="s">
        <v>0</v>
      </c>
      <c r="I1658" s="40" t="s">
        <v>0</v>
      </c>
    </row>
    <row r="1659" spans="1:9" ht="12">
      <c r="A1659" s="44">
        <v>38632.47222222222</v>
      </c>
      <c r="G1659" s="40" t="s">
        <v>0</v>
      </c>
      <c r="I1659" s="40" t="s">
        <v>0</v>
      </c>
    </row>
    <row r="1660" spans="1:6" ht="12">
      <c r="A1660" s="44">
        <v>38632.4875</v>
      </c>
      <c r="D1660" s="40" t="s">
        <v>0</v>
      </c>
      <c r="E1660" s="40" t="s">
        <v>0</v>
      </c>
      <c r="F1660" s="42" t="s">
        <v>1</v>
      </c>
    </row>
    <row r="1661" spans="1:3" ht="12">
      <c r="A1661" s="44">
        <v>38632.49513888889</v>
      </c>
      <c r="B1661" s="40" t="s">
        <v>0</v>
      </c>
      <c r="C1661" s="42" t="s">
        <v>1</v>
      </c>
    </row>
    <row r="1662" spans="1:3" ht="12">
      <c r="A1662" s="44">
        <v>38632.55763888889</v>
      </c>
      <c r="B1662" s="40" t="s">
        <v>0</v>
      </c>
      <c r="C1662" s="42" t="s">
        <v>1</v>
      </c>
    </row>
    <row r="1663" spans="1:6" ht="12">
      <c r="A1663" s="44">
        <v>38632.67291666667</v>
      </c>
      <c r="D1663" s="40" t="s">
        <v>0</v>
      </c>
      <c r="E1663" s="40" t="s">
        <v>0</v>
      </c>
      <c r="F1663" s="42" t="s">
        <v>1</v>
      </c>
    </row>
    <row r="1664" spans="1:3" ht="12">
      <c r="A1664" s="44">
        <v>38632.99930555555</v>
      </c>
      <c r="B1664" s="40" t="s">
        <v>0</v>
      </c>
      <c r="C1664" s="40" t="s">
        <v>0</v>
      </c>
    </row>
    <row r="1665" spans="1:9" ht="12">
      <c r="A1665" s="44">
        <v>38634.751388888886</v>
      </c>
      <c r="G1665" s="40" t="s">
        <v>0</v>
      </c>
      <c r="I1665" s="40" t="s">
        <v>0</v>
      </c>
    </row>
    <row r="1666" spans="1:6" ht="12">
      <c r="A1666" s="44">
        <v>38634.756944444445</v>
      </c>
      <c r="D1666" s="40" t="s">
        <v>0</v>
      </c>
      <c r="E1666" s="40" t="s">
        <v>0</v>
      </c>
      <c r="F1666" s="40" t="s">
        <v>0</v>
      </c>
    </row>
    <row r="1667" spans="1:3" ht="12">
      <c r="A1667" s="44">
        <v>38634.99791666667</v>
      </c>
      <c r="B1667" s="40" t="s">
        <v>0</v>
      </c>
      <c r="C1667" s="40" t="s">
        <v>0</v>
      </c>
    </row>
    <row r="1668" spans="1:6" ht="12">
      <c r="A1668" s="44">
        <v>38635.35555555556</v>
      </c>
      <c r="E1668" s="40" t="s">
        <v>0</v>
      </c>
      <c r="F1668" s="40" t="s">
        <v>0</v>
      </c>
    </row>
    <row r="1669" spans="1:3" ht="12">
      <c r="A1669" s="44">
        <v>38635.458333333336</v>
      </c>
      <c r="B1669" s="40" t="s">
        <v>0</v>
      </c>
      <c r="C1669" s="40" t="s">
        <v>0</v>
      </c>
    </row>
    <row r="1670" spans="1:6" ht="12">
      <c r="A1670" s="44">
        <v>38635.58194444444</v>
      </c>
      <c r="B1670" s="40" t="s">
        <v>0</v>
      </c>
      <c r="C1670" s="40" t="s">
        <v>0</v>
      </c>
      <c r="D1670" s="40" t="s">
        <v>0</v>
      </c>
      <c r="E1670" s="40" t="s">
        <v>0</v>
      </c>
      <c r="F1670" s="40" t="s">
        <v>0</v>
      </c>
    </row>
    <row r="1671" spans="1:6" ht="12">
      <c r="A1671" s="44">
        <v>38635.75555555556</v>
      </c>
      <c r="E1671" s="40" t="s">
        <v>0</v>
      </c>
      <c r="F1671" s="40" t="s">
        <v>0</v>
      </c>
    </row>
    <row r="1672" spans="1:3" ht="12">
      <c r="A1672" s="44">
        <v>38635.94027777778</v>
      </c>
      <c r="B1672" s="40" t="s">
        <v>0</v>
      </c>
      <c r="C1672" s="40" t="s">
        <v>0</v>
      </c>
    </row>
    <row r="1673" spans="1:6" ht="12">
      <c r="A1673" s="44">
        <v>38635.947916666664</v>
      </c>
      <c r="D1673" s="40" t="s">
        <v>0</v>
      </c>
      <c r="E1673" s="40" t="s">
        <v>0</v>
      </c>
      <c r="F1673" s="40" t="s">
        <v>0</v>
      </c>
    </row>
    <row r="1674" spans="1:9" ht="12">
      <c r="A1674" s="44">
        <v>38635.95486111111</v>
      </c>
      <c r="G1674" s="40" t="s">
        <v>0</v>
      </c>
      <c r="I1674" s="40" t="s">
        <v>0</v>
      </c>
    </row>
    <row r="1675" spans="1:9" ht="12">
      <c r="A1675" s="44">
        <v>38636.43680555555</v>
      </c>
      <c r="G1675" s="40" t="s">
        <v>0</v>
      </c>
      <c r="I1675" s="40" t="s">
        <v>0</v>
      </c>
    </row>
    <row r="1676" spans="1:6" ht="12">
      <c r="A1676" s="44">
        <v>38636.44305555556</v>
      </c>
      <c r="D1676" s="40" t="s">
        <v>0</v>
      </c>
      <c r="E1676" s="40" t="s">
        <v>0</v>
      </c>
      <c r="F1676" s="42" t="s">
        <v>1</v>
      </c>
    </row>
    <row r="1677" spans="1:3" ht="12">
      <c r="A1677" s="44">
        <v>38636.44930555556</v>
      </c>
      <c r="B1677" s="40" t="s">
        <v>0</v>
      </c>
      <c r="C1677" s="42" t="s">
        <v>1</v>
      </c>
    </row>
    <row r="1678" spans="1:3" ht="12">
      <c r="A1678" s="44">
        <v>38636.575</v>
      </c>
      <c r="B1678" s="40" t="s">
        <v>0</v>
      </c>
      <c r="C1678" s="40" t="s">
        <v>0</v>
      </c>
    </row>
    <row r="1679" spans="1:6" ht="12">
      <c r="A1679" s="44">
        <v>38636.59444444445</v>
      </c>
      <c r="D1679" s="40" t="s">
        <v>0</v>
      </c>
      <c r="E1679" s="40" t="s">
        <v>0</v>
      </c>
      <c r="F1679" s="42" t="s">
        <v>1</v>
      </c>
    </row>
    <row r="1680" spans="1:3" ht="12">
      <c r="A1680" s="44">
        <v>38636.60277777778</v>
      </c>
      <c r="B1680" s="40" t="s">
        <v>0</v>
      </c>
      <c r="C1680" s="42" t="s">
        <v>1</v>
      </c>
    </row>
    <row r="1681" spans="1:3" ht="12">
      <c r="A1681" s="44">
        <v>38636.714583333334</v>
      </c>
      <c r="B1681" s="40" t="s">
        <v>0</v>
      </c>
      <c r="C1681" s="42" t="s">
        <v>1</v>
      </c>
    </row>
    <row r="1682" spans="1:6" ht="12">
      <c r="A1682" s="44">
        <v>38636.722916666666</v>
      </c>
      <c r="D1682" s="40" t="s">
        <v>0</v>
      </c>
      <c r="E1682" s="40" t="s">
        <v>0</v>
      </c>
      <c r="F1682" s="42" t="s">
        <v>1</v>
      </c>
    </row>
    <row r="1683" spans="1:4" ht="12">
      <c r="A1683" s="44">
        <v>38636.95972222222</v>
      </c>
      <c r="D1683" s="40" t="s">
        <v>0</v>
      </c>
    </row>
    <row r="1684" spans="1:6" ht="12">
      <c r="A1684" s="44">
        <v>38637.04236111111</v>
      </c>
      <c r="E1684" s="40" t="s">
        <v>0</v>
      </c>
      <c r="F1684" s="40" t="s">
        <v>0</v>
      </c>
    </row>
    <row r="1685" spans="1:11" ht="12">
      <c r="A1685" s="44">
        <v>38637.30138888889</v>
      </c>
      <c r="K1685" s="40" t="s">
        <v>0</v>
      </c>
    </row>
    <row r="1686" spans="1:6" ht="12">
      <c r="A1686" s="44">
        <v>38637.35555555556</v>
      </c>
      <c r="E1686" s="40" t="s">
        <v>0</v>
      </c>
      <c r="F1686" s="40" t="s">
        <v>0</v>
      </c>
    </row>
    <row r="1687" spans="1:9" ht="12">
      <c r="A1687" s="44">
        <v>38637.430555555555</v>
      </c>
      <c r="G1687" s="40" t="s">
        <v>0</v>
      </c>
      <c r="I1687" s="43" t="s">
        <v>32</v>
      </c>
    </row>
    <row r="1688" spans="1:6" ht="12">
      <c r="A1688" s="44">
        <v>38637.4375</v>
      </c>
      <c r="D1688" s="40" t="s">
        <v>0</v>
      </c>
      <c r="E1688" s="40" t="s">
        <v>0</v>
      </c>
      <c r="F1688" s="42" t="s">
        <v>1</v>
      </c>
    </row>
    <row r="1689" spans="1:3" ht="12">
      <c r="A1689" s="44">
        <v>38637.44375</v>
      </c>
      <c r="B1689" s="40" t="s">
        <v>0</v>
      </c>
      <c r="C1689" s="40" t="s">
        <v>0</v>
      </c>
    </row>
    <row r="1690" spans="1:3" ht="12">
      <c r="A1690" s="44">
        <v>38637.72361111111</v>
      </c>
      <c r="B1690" s="40" t="s">
        <v>0</v>
      </c>
      <c r="C1690" s="40" t="s">
        <v>0</v>
      </c>
    </row>
    <row r="1691" spans="1:6" ht="12">
      <c r="A1691" s="44">
        <v>38637.73263888889</v>
      </c>
      <c r="D1691" s="40" t="s">
        <v>0</v>
      </c>
      <c r="E1691" s="40" t="s">
        <v>0</v>
      </c>
      <c r="F1691" s="40" t="s">
        <v>0</v>
      </c>
    </row>
    <row r="1692" spans="1:3" ht="12">
      <c r="A1692" s="44">
        <v>38637.740277777775</v>
      </c>
      <c r="B1692" s="40" t="s">
        <v>0</v>
      </c>
      <c r="C1692" s="42" t="s">
        <v>1</v>
      </c>
    </row>
    <row r="1693" spans="1:3" ht="12">
      <c r="A1693" s="44">
        <v>38637.90416666667</v>
      </c>
      <c r="B1693" s="40" t="s">
        <v>0</v>
      </c>
      <c r="C1693" s="40" t="s">
        <v>0</v>
      </c>
    </row>
    <row r="1694" spans="1:6" ht="12">
      <c r="A1694" s="44">
        <v>38637.90902777778</v>
      </c>
      <c r="D1694" s="40" t="s">
        <v>0</v>
      </c>
      <c r="E1694" s="40" t="s">
        <v>0</v>
      </c>
      <c r="F1694" s="40" t="s">
        <v>0</v>
      </c>
    </row>
    <row r="1695" spans="1:9" ht="12">
      <c r="A1695" s="44">
        <v>38638.43263888889</v>
      </c>
      <c r="G1695" s="40" t="s">
        <v>0</v>
      </c>
      <c r="I1695" s="40" t="s">
        <v>0</v>
      </c>
    </row>
    <row r="1696" spans="1:6" ht="12">
      <c r="A1696" s="44">
        <v>38638.438888888886</v>
      </c>
      <c r="D1696" s="40" t="s">
        <v>0</v>
      </c>
      <c r="E1696" s="40" t="s">
        <v>0</v>
      </c>
      <c r="F1696" s="40" t="s">
        <v>0</v>
      </c>
    </row>
    <row r="1697" spans="1:3" ht="12">
      <c r="A1697" s="44">
        <v>38638.44583333333</v>
      </c>
      <c r="B1697" s="40" t="s">
        <v>0</v>
      </c>
      <c r="C1697" s="40" t="s">
        <v>0</v>
      </c>
    </row>
    <row r="1698" spans="1:3" ht="12">
      <c r="A1698" s="44">
        <v>38638.76388888889</v>
      </c>
      <c r="B1698" s="40" t="s">
        <v>0</v>
      </c>
      <c r="C1698" s="40" t="s">
        <v>0</v>
      </c>
    </row>
    <row r="1699" spans="1:6" ht="12">
      <c r="A1699" s="44">
        <v>38638.771527777775</v>
      </c>
      <c r="D1699" s="40" t="s">
        <v>0</v>
      </c>
      <c r="E1699" s="40" t="s">
        <v>0</v>
      </c>
      <c r="F1699" s="40" t="s">
        <v>0</v>
      </c>
    </row>
    <row r="1700" spans="1:9" ht="12">
      <c r="A1700" s="44">
        <v>38638.77916666667</v>
      </c>
      <c r="G1700" s="40" t="s">
        <v>0</v>
      </c>
      <c r="I1700" s="40" t="s">
        <v>0</v>
      </c>
    </row>
    <row r="1701" spans="1:10" ht="12">
      <c r="A1701" s="44">
        <v>38638.92083333333</v>
      </c>
      <c r="J1701" s="42" t="s">
        <v>1</v>
      </c>
    </row>
    <row r="1702" spans="1:10" ht="12">
      <c r="A1702" s="44">
        <v>38639.02361111111</v>
      </c>
      <c r="J1702" s="42" t="s">
        <v>1</v>
      </c>
    </row>
    <row r="1703" spans="1:3" ht="12">
      <c r="A1703" s="44">
        <v>38639.53125</v>
      </c>
      <c r="B1703" s="40" t="s">
        <v>0</v>
      </c>
      <c r="C1703" s="40" t="s">
        <v>0</v>
      </c>
    </row>
    <row r="1704" spans="1:6" ht="12">
      <c r="A1704" s="44">
        <v>38639.669444444444</v>
      </c>
      <c r="B1704" s="40" t="s">
        <v>0</v>
      </c>
      <c r="C1704" s="42" t="s">
        <v>1</v>
      </c>
      <c r="D1704" s="40" t="s">
        <v>0</v>
      </c>
      <c r="E1704" s="40" t="s">
        <v>0</v>
      </c>
      <c r="F1704" s="42" t="s">
        <v>1</v>
      </c>
    </row>
    <row r="1705" spans="1:3" ht="12">
      <c r="A1705" s="44">
        <v>38640.64097222222</v>
      </c>
      <c r="B1705" s="40" t="s">
        <v>0</v>
      </c>
      <c r="C1705" s="40" t="s">
        <v>0</v>
      </c>
    </row>
    <row r="1706" spans="1:6" ht="12">
      <c r="A1706" s="44">
        <v>38640.64791666667</v>
      </c>
      <c r="D1706" s="40" t="s">
        <v>0</v>
      </c>
      <c r="E1706" s="40" t="s">
        <v>0</v>
      </c>
      <c r="F1706" s="42" t="s">
        <v>1</v>
      </c>
    </row>
    <row r="1707" spans="1:3" ht="12">
      <c r="A1707" s="44">
        <v>38641.89375</v>
      </c>
      <c r="B1707" s="40" t="s">
        <v>0</v>
      </c>
      <c r="C1707" s="40" t="s">
        <v>0</v>
      </c>
    </row>
    <row r="1708" spans="1:6" ht="12">
      <c r="A1708" s="44">
        <v>38641.90347222222</v>
      </c>
      <c r="D1708" s="40" t="s">
        <v>0</v>
      </c>
      <c r="E1708" s="40" t="s">
        <v>0</v>
      </c>
      <c r="F1708" s="40" t="s">
        <v>0</v>
      </c>
    </row>
    <row r="1709" spans="1:9" ht="12">
      <c r="A1709" s="44">
        <v>38641.90972222222</v>
      </c>
      <c r="G1709" s="40" t="s">
        <v>0</v>
      </c>
      <c r="I1709" s="40" t="s">
        <v>0</v>
      </c>
    </row>
    <row r="1710" spans="1:9" ht="12">
      <c r="A1710" s="44">
        <v>38642.42847222222</v>
      </c>
      <c r="G1710" s="40" t="s">
        <v>0</v>
      </c>
      <c r="I1710" s="40" t="s">
        <v>0</v>
      </c>
    </row>
    <row r="1711" spans="1:6" ht="12">
      <c r="A1711" s="44">
        <v>38642.43541666667</v>
      </c>
      <c r="D1711" s="40" t="s">
        <v>0</v>
      </c>
      <c r="E1711" s="40" t="s">
        <v>0</v>
      </c>
      <c r="F1711" s="40" t="s">
        <v>0</v>
      </c>
    </row>
    <row r="1712" spans="1:3" ht="12">
      <c r="A1712" s="44">
        <v>38642.44305555556</v>
      </c>
      <c r="B1712" s="40" t="s">
        <v>0</v>
      </c>
      <c r="C1712" s="40" t="s">
        <v>0</v>
      </c>
    </row>
    <row r="1713" spans="1:3" ht="12">
      <c r="A1713" s="44">
        <v>38642.72638888889</v>
      </c>
      <c r="B1713" s="40" t="s">
        <v>0</v>
      </c>
      <c r="C1713" s="40" t="s">
        <v>0</v>
      </c>
    </row>
    <row r="1714" spans="1:6" ht="12">
      <c r="A1714" s="44">
        <v>38642.73333333333</v>
      </c>
      <c r="D1714" s="40" t="s">
        <v>0</v>
      </c>
      <c r="E1714" s="40" t="s">
        <v>0</v>
      </c>
      <c r="F1714" s="40" t="s">
        <v>0</v>
      </c>
    </row>
    <row r="1715" spans="1:6" ht="12">
      <c r="A1715" s="44">
        <v>38642.959027777775</v>
      </c>
      <c r="D1715" s="40" t="s">
        <v>0</v>
      </c>
      <c r="E1715" s="40" t="s">
        <v>0</v>
      </c>
      <c r="F1715" s="40" t="s">
        <v>0</v>
      </c>
    </row>
    <row r="1716" spans="1:9" ht="12">
      <c r="A1716" s="44">
        <v>38642.96527777778</v>
      </c>
      <c r="G1716" s="40" t="s">
        <v>0</v>
      </c>
      <c r="I1716" s="40" t="s">
        <v>0</v>
      </c>
    </row>
    <row r="1717" spans="1:7" ht="12">
      <c r="A1717" s="44">
        <v>38643.42916666667</v>
      </c>
      <c r="G1717" s="40" t="s">
        <v>0</v>
      </c>
    </row>
    <row r="1718" spans="1:6" ht="12">
      <c r="A1718" s="44">
        <v>38643.436111111114</v>
      </c>
      <c r="D1718" s="40" t="s">
        <v>0</v>
      </c>
      <c r="E1718" s="40" t="s">
        <v>0</v>
      </c>
      <c r="F1718" s="40" t="s">
        <v>0</v>
      </c>
    </row>
    <row r="1719" spans="1:3" ht="12">
      <c r="A1719" s="44">
        <v>38643.44236111111</v>
      </c>
      <c r="B1719" s="40" t="s">
        <v>0</v>
      </c>
      <c r="C1719" s="40" t="s">
        <v>0</v>
      </c>
    </row>
    <row r="1720" spans="1:6" ht="12">
      <c r="A1720" s="44">
        <v>38643.740277777775</v>
      </c>
      <c r="B1720" s="40" t="s">
        <v>0</v>
      </c>
      <c r="C1720" s="40" t="s">
        <v>0</v>
      </c>
      <c r="D1720" s="40" t="s">
        <v>0</v>
      </c>
      <c r="E1720" s="40" t="s">
        <v>0</v>
      </c>
      <c r="F1720" s="40" t="s">
        <v>0</v>
      </c>
    </row>
    <row r="1721" spans="1:3" ht="12">
      <c r="A1721" s="44">
        <v>38643.790972222225</v>
      </c>
      <c r="B1721" s="40" t="s">
        <v>0</v>
      </c>
      <c r="C1721" s="40" t="s">
        <v>0</v>
      </c>
    </row>
    <row r="1722" spans="1:6" ht="12">
      <c r="A1722" s="44">
        <v>38643.79861111111</v>
      </c>
      <c r="D1722" s="40" t="s">
        <v>0</v>
      </c>
      <c r="E1722" s="40" t="s">
        <v>0</v>
      </c>
      <c r="F1722" s="40" t="s">
        <v>0</v>
      </c>
    </row>
    <row r="1723" spans="1:9" ht="12">
      <c r="A1723" s="44">
        <v>38643.80625</v>
      </c>
      <c r="G1723" s="40" t="s">
        <v>0</v>
      </c>
      <c r="I1723" s="40" t="s">
        <v>0</v>
      </c>
    </row>
    <row r="1724" spans="1:6" ht="12">
      <c r="A1724" s="44">
        <v>38644.34861111111</v>
      </c>
      <c r="E1724" s="40" t="s">
        <v>0</v>
      </c>
      <c r="F1724" s="40" t="s">
        <v>0</v>
      </c>
    </row>
    <row r="1725" spans="1:9" ht="12">
      <c r="A1725" s="44">
        <v>38644.43680555555</v>
      </c>
      <c r="G1725" s="40" t="s">
        <v>0</v>
      </c>
      <c r="I1725" s="40" t="s">
        <v>0</v>
      </c>
    </row>
    <row r="1726" spans="1:6" ht="12">
      <c r="A1726" s="44">
        <v>38644.44305555556</v>
      </c>
      <c r="D1726" s="40" t="s">
        <v>0</v>
      </c>
      <c r="E1726" s="40" t="s">
        <v>0</v>
      </c>
      <c r="F1726" s="42" t="s">
        <v>1</v>
      </c>
    </row>
    <row r="1727" spans="1:3" ht="12">
      <c r="A1727" s="44">
        <v>38644.472916666666</v>
      </c>
      <c r="B1727" s="40" t="s">
        <v>0</v>
      </c>
      <c r="C1727" s="42" t="s">
        <v>1</v>
      </c>
    </row>
    <row r="1728" spans="1:3" ht="12">
      <c r="A1728" s="44">
        <v>38644.73611111111</v>
      </c>
      <c r="B1728" s="40" t="s">
        <v>0</v>
      </c>
      <c r="C1728" s="42" t="s">
        <v>1</v>
      </c>
    </row>
    <row r="1729" spans="1:6" ht="12">
      <c r="A1729" s="44">
        <v>38644.74375</v>
      </c>
      <c r="D1729" s="40" t="s">
        <v>0</v>
      </c>
      <c r="E1729" s="40" t="s">
        <v>0</v>
      </c>
      <c r="F1729" s="42" t="s">
        <v>1</v>
      </c>
    </row>
    <row r="1730" spans="1:3" ht="12">
      <c r="A1730" s="44">
        <v>38644.981944444444</v>
      </c>
      <c r="B1730" s="40" t="s">
        <v>0</v>
      </c>
      <c r="C1730" s="40" t="s">
        <v>0</v>
      </c>
    </row>
    <row r="1731" spans="1:6" ht="12">
      <c r="A1731" s="44">
        <v>38644.986805555556</v>
      </c>
      <c r="D1731" s="40" t="s">
        <v>0</v>
      </c>
      <c r="E1731" s="40" t="s">
        <v>0</v>
      </c>
      <c r="F1731" s="40" t="s">
        <v>0</v>
      </c>
    </row>
    <row r="1732" spans="1:9" ht="12">
      <c r="A1732" s="44">
        <v>38644.99236111111</v>
      </c>
      <c r="G1732" s="40" t="s">
        <v>0</v>
      </c>
      <c r="I1732" s="40" t="s">
        <v>0</v>
      </c>
    </row>
    <row r="1733" spans="1:11" ht="12">
      <c r="A1733" s="44">
        <v>38645.299305555556</v>
      </c>
      <c r="K1733" s="40" t="s">
        <v>0</v>
      </c>
    </row>
    <row r="1734" spans="1:9" ht="12">
      <c r="A1734" s="44">
        <v>38645.47777777778</v>
      </c>
      <c r="G1734" s="40" t="s">
        <v>0</v>
      </c>
      <c r="I1734" s="40" t="s">
        <v>0</v>
      </c>
    </row>
    <row r="1735" spans="1:6" ht="12">
      <c r="A1735" s="44">
        <v>38645.48472222222</v>
      </c>
      <c r="D1735" s="40" t="s">
        <v>0</v>
      </c>
      <c r="E1735" s="40" t="s">
        <v>0</v>
      </c>
      <c r="F1735" s="40" t="s">
        <v>0</v>
      </c>
    </row>
    <row r="1736" spans="1:3" ht="12">
      <c r="A1736" s="44">
        <v>38645.52777777778</v>
      </c>
      <c r="B1736" s="40" t="s">
        <v>0</v>
      </c>
      <c r="C1736" s="40" t="s">
        <v>0</v>
      </c>
    </row>
    <row r="1737" spans="1:3" ht="12">
      <c r="A1737" s="44">
        <v>38645.856944444444</v>
      </c>
      <c r="B1737" s="40" t="s">
        <v>0</v>
      </c>
      <c r="C1737" s="40" t="s">
        <v>0</v>
      </c>
    </row>
    <row r="1738" spans="1:6" ht="12">
      <c r="A1738" s="44">
        <v>38645.861805555556</v>
      </c>
      <c r="D1738" s="40" t="s">
        <v>0</v>
      </c>
      <c r="E1738" s="43" t="s">
        <v>32</v>
      </c>
      <c r="F1738" s="40" t="s">
        <v>0</v>
      </c>
    </row>
    <row r="1739" spans="1:9" ht="12">
      <c r="A1739" s="44">
        <v>38646.42986111111</v>
      </c>
      <c r="G1739" s="40" t="s">
        <v>0</v>
      </c>
      <c r="I1739" s="40" t="s">
        <v>0</v>
      </c>
    </row>
    <row r="1740" spans="1:6" ht="12">
      <c r="A1740" s="44">
        <v>38646.43680555555</v>
      </c>
      <c r="D1740" s="40" t="s">
        <v>0</v>
      </c>
      <c r="E1740" s="43" t="s">
        <v>32</v>
      </c>
      <c r="F1740" s="40" t="s">
        <v>0</v>
      </c>
    </row>
    <row r="1741" spans="1:3" ht="12">
      <c r="A1741" s="44">
        <v>38646.44305555556</v>
      </c>
      <c r="B1741" s="40" t="s">
        <v>0</v>
      </c>
      <c r="C1741" s="40" t="s">
        <v>0</v>
      </c>
    </row>
    <row r="1742" spans="1:6" ht="12">
      <c r="A1742" s="44">
        <v>38646.62777777778</v>
      </c>
      <c r="F1742" s="40" t="s">
        <v>0</v>
      </c>
    </row>
    <row r="1743" spans="1:11" ht="12">
      <c r="A1743" s="44">
        <v>38646.6375</v>
      </c>
      <c r="J1743" s="42" t="s">
        <v>1</v>
      </c>
      <c r="K1743" s="40" t="s">
        <v>0</v>
      </c>
    </row>
    <row r="1744" spans="1:6" ht="12">
      <c r="A1744" s="44">
        <v>38646.65</v>
      </c>
      <c r="F1744" s="40" t="s">
        <v>0</v>
      </c>
    </row>
    <row r="1745" spans="1:11" ht="12">
      <c r="A1745" s="44">
        <v>38646.970138888886</v>
      </c>
      <c r="J1745" s="42" t="s">
        <v>1</v>
      </c>
      <c r="K1745" s="40" t="s">
        <v>0</v>
      </c>
    </row>
    <row r="1746" spans="1:3" ht="12">
      <c r="A1746" s="44">
        <v>38648.595138888886</v>
      </c>
      <c r="C1746" s="42" t="s">
        <v>1</v>
      </c>
    </row>
    <row r="1747" spans="1:6" ht="12">
      <c r="A1747" s="44">
        <v>38648.6125</v>
      </c>
      <c r="D1747" s="40" t="s">
        <v>0</v>
      </c>
      <c r="E1747" s="40" t="s">
        <v>0</v>
      </c>
      <c r="F1747" s="40" t="s">
        <v>0</v>
      </c>
    </row>
    <row r="1748" spans="1:6" ht="12">
      <c r="A1748" s="44">
        <v>38648.82013888889</v>
      </c>
      <c r="D1748" s="40" t="s">
        <v>0</v>
      </c>
      <c r="E1748" s="40" t="s">
        <v>0</v>
      </c>
      <c r="F1748" s="40" t="s">
        <v>0</v>
      </c>
    </row>
    <row r="1749" spans="1:9" ht="12">
      <c r="A1749" s="44">
        <v>38648.82638888889</v>
      </c>
      <c r="G1749" s="40" t="s">
        <v>0</v>
      </c>
      <c r="I1749" s="40" t="s">
        <v>0</v>
      </c>
    </row>
    <row r="1750" spans="1:9" ht="12">
      <c r="A1750" s="44">
        <v>38649.43472222222</v>
      </c>
      <c r="G1750" s="40" t="s">
        <v>0</v>
      </c>
      <c r="I1750" s="40" t="s">
        <v>0</v>
      </c>
    </row>
    <row r="1751" spans="1:6" ht="12">
      <c r="A1751" s="44">
        <v>38649.45</v>
      </c>
      <c r="D1751" s="40" t="s">
        <v>0</v>
      </c>
      <c r="E1751" s="40" t="s">
        <v>0</v>
      </c>
      <c r="F1751" s="40" t="s">
        <v>0</v>
      </c>
    </row>
    <row r="1752" spans="1:3" ht="12">
      <c r="A1752" s="44">
        <v>38649.45625</v>
      </c>
      <c r="B1752" s="40" t="s">
        <v>0</v>
      </c>
      <c r="C1752" s="40" t="s">
        <v>0</v>
      </c>
    </row>
    <row r="1753" spans="1:3" ht="12">
      <c r="A1753" s="44">
        <v>38649.652083333334</v>
      </c>
      <c r="B1753" s="40" t="s">
        <v>0</v>
      </c>
      <c r="C1753" s="42" t="s">
        <v>1</v>
      </c>
    </row>
    <row r="1754" spans="1:3" ht="12">
      <c r="A1754" s="44">
        <v>38649.938888888886</v>
      </c>
      <c r="B1754" s="40" t="s">
        <v>0</v>
      </c>
      <c r="C1754" s="40" t="s">
        <v>0</v>
      </c>
    </row>
    <row r="1755" spans="1:6" ht="12">
      <c r="A1755" s="44">
        <v>38649.94583333333</v>
      </c>
      <c r="D1755" s="40" t="s">
        <v>0</v>
      </c>
      <c r="E1755" s="40" t="s">
        <v>0</v>
      </c>
      <c r="F1755" s="40" t="s">
        <v>0</v>
      </c>
    </row>
    <row r="1756" spans="1:9" ht="12">
      <c r="A1756" s="44">
        <v>38649.95138888889</v>
      </c>
      <c r="G1756" s="40" t="s">
        <v>0</v>
      </c>
      <c r="I1756" s="40" t="s">
        <v>0</v>
      </c>
    </row>
    <row r="1757" spans="1:11" ht="12">
      <c r="A1757" s="44">
        <v>38650.30069444444</v>
      </c>
      <c r="K1757" s="40" t="s">
        <v>0</v>
      </c>
    </row>
    <row r="1758" spans="1:6" ht="12">
      <c r="A1758" s="44">
        <v>38650.376388888886</v>
      </c>
      <c r="F1758" s="42" t="s">
        <v>1</v>
      </c>
    </row>
    <row r="1759" spans="1:3" ht="12">
      <c r="A1759" s="44">
        <v>38650.38055555556</v>
      </c>
      <c r="C1759" s="42" t="s">
        <v>1</v>
      </c>
    </row>
    <row r="1760" spans="1:3" ht="12">
      <c r="A1760" s="44">
        <v>38650.44305555556</v>
      </c>
      <c r="B1760" s="40" t="s">
        <v>0</v>
      </c>
      <c r="C1760" s="40" t="s">
        <v>0</v>
      </c>
    </row>
    <row r="1761" spans="1:6" ht="12">
      <c r="A1761" s="44">
        <v>38650.54305555556</v>
      </c>
      <c r="B1761" s="40" t="s">
        <v>0</v>
      </c>
      <c r="C1761" s="40" t="s">
        <v>0</v>
      </c>
      <c r="D1761" s="40" t="s">
        <v>0</v>
      </c>
      <c r="E1761" s="40" t="s">
        <v>0</v>
      </c>
      <c r="F1761" s="40" t="s">
        <v>0</v>
      </c>
    </row>
    <row r="1762" spans="1:3" ht="12">
      <c r="A1762" s="44">
        <v>38650.60208333333</v>
      </c>
      <c r="B1762" s="40" t="s">
        <v>0</v>
      </c>
      <c r="C1762" s="40" t="s">
        <v>0</v>
      </c>
    </row>
    <row r="1763" spans="1:6" ht="12">
      <c r="A1763" s="44">
        <v>38650.60833333333</v>
      </c>
      <c r="D1763" s="40" t="s">
        <v>0</v>
      </c>
      <c r="E1763" s="40" t="s">
        <v>0</v>
      </c>
      <c r="F1763" s="40" t="s">
        <v>0</v>
      </c>
    </row>
    <row r="1764" spans="1:6" ht="12">
      <c r="A1764" s="44">
        <v>38650.69236111111</v>
      </c>
      <c r="F1764" s="40" t="s">
        <v>0</v>
      </c>
    </row>
    <row r="1765" spans="1:11" ht="12">
      <c r="A1765" s="44">
        <v>38651.3</v>
      </c>
      <c r="K1765" s="40" t="s">
        <v>0</v>
      </c>
    </row>
    <row r="1766" spans="1:6" ht="12">
      <c r="A1766" s="44">
        <v>38651.45277777778</v>
      </c>
      <c r="B1766" s="40" t="s">
        <v>0</v>
      </c>
      <c r="C1766" s="42" t="s">
        <v>1</v>
      </c>
      <c r="D1766" s="40" t="s">
        <v>0</v>
      </c>
      <c r="E1766" s="40" t="s">
        <v>0</v>
      </c>
      <c r="F1766" s="40" t="s">
        <v>0</v>
      </c>
    </row>
    <row r="1767" spans="1:3" ht="12">
      <c r="A1767" s="44">
        <v>38651.60555555556</v>
      </c>
      <c r="B1767" s="40" t="s">
        <v>0</v>
      </c>
      <c r="C1767" s="42" t="s">
        <v>1</v>
      </c>
    </row>
    <row r="1768" spans="1:3" ht="12">
      <c r="A1768" s="44">
        <v>38651.688888888886</v>
      </c>
      <c r="B1768" s="40" t="s">
        <v>0</v>
      </c>
      <c r="C1768" s="42" t="s">
        <v>1</v>
      </c>
    </row>
    <row r="1769" spans="1:6" ht="12">
      <c r="A1769" s="44">
        <v>38652.665972222225</v>
      </c>
      <c r="D1769" s="40" t="s">
        <v>0</v>
      </c>
      <c r="E1769" s="40" t="s">
        <v>0</v>
      </c>
      <c r="F1769" s="42" t="s">
        <v>1</v>
      </c>
    </row>
    <row r="1770" spans="1:3" ht="12">
      <c r="A1770" s="44">
        <v>38652.674305555556</v>
      </c>
      <c r="B1770" s="40" t="s">
        <v>0</v>
      </c>
      <c r="C1770" s="42" t="s">
        <v>1</v>
      </c>
    </row>
    <row r="1771" spans="1:6" ht="12">
      <c r="A1771" s="44">
        <v>38652.70138888889</v>
      </c>
      <c r="F1771" s="42" t="s">
        <v>1</v>
      </c>
    </row>
    <row r="1772" spans="1:9" ht="12">
      <c r="A1772" s="44">
        <v>38652.71875</v>
      </c>
      <c r="G1772" s="40" t="s">
        <v>0</v>
      </c>
      <c r="I1772" s="40" t="s">
        <v>0</v>
      </c>
    </row>
    <row r="1773" spans="1:6" ht="12">
      <c r="A1773" s="44">
        <v>38653.73472222222</v>
      </c>
      <c r="D1773" s="40" t="s">
        <v>0</v>
      </c>
      <c r="E1773" s="40" t="s">
        <v>0</v>
      </c>
      <c r="F1773" s="40" t="s">
        <v>0</v>
      </c>
    </row>
    <row r="1774" spans="1:6" ht="12">
      <c r="A1774" s="44">
        <v>38653.94652777778</v>
      </c>
      <c r="D1774" s="40" t="s">
        <v>0</v>
      </c>
      <c r="E1774" s="40" t="s">
        <v>0</v>
      </c>
      <c r="F1774" s="40" t="s">
        <v>0</v>
      </c>
    </row>
    <row r="1775" spans="1:9" ht="12">
      <c r="A1775" s="44">
        <v>38653.95277777778</v>
      </c>
      <c r="G1775" s="40" t="s">
        <v>0</v>
      </c>
      <c r="I1775" s="40" t="s">
        <v>0</v>
      </c>
    </row>
    <row r="1776" spans="1:9" ht="12">
      <c r="A1776" s="44">
        <v>38655.722916666666</v>
      </c>
      <c r="G1776" s="40" t="s">
        <v>0</v>
      </c>
      <c r="I1776" s="40" t="s">
        <v>0</v>
      </c>
    </row>
    <row r="1777" spans="1:6" ht="12">
      <c r="A1777" s="44">
        <v>38655.729166666664</v>
      </c>
      <c r="D1777" s="40" t="s">
        <v>0</v>
      </c>
      <c r="E1777" s="40" t="s">
        <v>0</v>
      </c>
      <c r="F1777" s="40" t="s">
        <v>0</v>
      </c>
    </row>
    <row r="1778" spans="1:3" ht="12">
      <c r="A1778" s="44">
        <v>38656.00069444445</v>
      </c>
      <c r="B1778" s="40" t="s">
        <v>0</v>
      </c>
      <c r="C1778" s="40" t="s">
        <v>0</v>
      </c>
    </row>
    <row r="1779" spans="1:6" ht="12">
      <c r="A1779" s="44">
        <v>38656.35555555556</v>
      </c>
      <c r="F1779" s="42" t="s">
        <v>1</v>
      </c>
    </row>
    <row r="1780" spans="1:9" ht="12">
      <c r="A1780" s="44">
        <v>38656.42847222222</v>
      </c>
      <c r="G1780" s="40" t="s">
        <v>0</v>
      </c>
      <c r="I1780" s="40" t="s">
        <v>0</v>
      </c>
    </row>
    <row r="1781" spans="1:6" ht="12">
      <c r="A1781" s="44">
        <v>38656.43541666667</v>
      </c>
      <c r="D1781" s="40" t="s">
        <v>0</v>
      </c>
      <c r="E1781" s="40" t="s">
        <v>0</v>
      </c>
      <c r="F1781" s="42" t="s">
        <v>1</v>
      </c>
    </row>
    <row r="1782" spans="1:3" ht="12">
      <c r="A1782" s="44">
        <v>38656.44513888889</v>
      </c>
      <c r="B1782" s="40" t="s">
        <v>0</v>
      </c>
      <c r="C1782" s="40" t="s">
        <v>0</v>
      </c>
    </row>
    <row r="1783" spans="1:6" ht="12">
      <c r="A1783" s="44">
        <v>38656.56319444445</v>
      </c>
      <c r="B1783" s="40" t="s">
        <v>0</v>
      </c>
      <c r="C1783" s="40" t="s">
        <v>0</v>
      </c>
      <c r="D1783" s="40" t="s">
        <v>0</v>
      </c>
      <c r="E1783" s="40" t="s">
        <v>0</v>
      </c>
      <c r="F1783" s="40" t="s">
        <v>0</v>
      </c>
    </row>
    <row r="1784" spans="1:6" ht="12">
      <c r="A1784" s="44">
        <v>38656.71875</v>
      </c>
      <c r="B1784" s="40" t="s">
        <v>0</v>
      </c>
      <c r="C1784" s="42" t="s">
        <v>1</v>
      </c>
      <c r="D1784" s="40" t="s">
        <v>0</v>
      </c>
      <c r="E1784" s="40" t="s">
        <v>0</v>
      </c>
      <c r="F1784" s="40" t="s">
        <v>0</v>
      </c>
    </row>
    <row r="1785" spans="1:3" ht="12">
      <c r="A1785" s="44">
        <v>38656.76458333333</v>
      </c>
      <c r="B1785" s="40" t="s">
        <v>0</v>
      </c>
      <c r="C1785" s="42" t="s">
        <v>1</v>
      </c>
    </row>
    <row r="1786" spans="1:6" ht="12">
      <c r="A1786" s="44">
        <v>38656.77222222222</v>
      </c>
      <c r="D1786" s="40" t="s">
        <v>0</v>
      </c>
      <c r="E1786" s="40" t="s">
        <v>0</v>
      </c>
      <c r="F1786" s="40" t="s">
        <v>0</v>
      </c>
    </row>
    <row r="1787" spans="1:9" ht="12">
      <c r="A1787" s="44">
        <v>38656.779861111114</v>
      </c>
      <c r="G1787" s="40" t="s">
        <v>0</v>
      </c>
      <c r="I1787" s="40" t="s">
        <v>0</v>
      </c>
    </row>
    <row r="1788" spans="1:6" ht="12">
      <c r="A1788" s="44">
        <v>38657.34444444445</v>
      </c>
      <c r="E1788" s="40" t="s">
        <v>0</v>
      </c>
      <c r="F1788" s="42" t="s">
        <v>1</v>
      </c>
    </row>
    <row r="1789" spans="1:9" ht="12">
      <c r="A1789" s="44">
        <v>38657.381944444445</v>
      </c>
      <c r="G1789" s="40" t="s">
        <v>0</v>
      </c>
      <c r="I1789" s="43" t="s">
        <v>35</v>
      </c>
    </row>
    <row r="1790" spans="1:6" ht="12">
      <c r="A1790" s="44">
        <v>38657.38888888889</v>
      </c>
      <c r="D1790" s="40" t="s">
        <v>0</v>
      </c>
      <c r="E1790" s="40" t="s">
        <v>0</v>
      </c>
      <c r="F1790" s="42" t="s">
        <v>1</v>
      </c>
    </row>
    <row r="1791" spans="1:6" ht="12">
      <c r="A1791" s="44">
        <v>38657.45625</v>
      </c>
      <c r="D1791" s="40" t="s">
        <v>0</v>
      </c>
      <c r="E1791" s="40" t="s">
        <v>0</v>
      </c>
      <c r="F1791" s="42" t="s">
        <v>1</v>
      </c>
    </row>
    <row r="1792" spans="1:3" ht="12">
      <c r="A1792" s="44">
        <v>38657.46388888889</v>
      </c>
      <c r="B1792" s="40" t="s">
        <v>0</v>
      </c>
      <c r="C1792" s="40" t="s">
        <v>0</v>
      </c>
    </row>
    <row r="1793" spans="1:6" ht="12">
      <c r="A1793" s="44">
        <v>38657.666666666664</v>
      </c>
      <c r="B1793" s="40" t="s">
        <v>0</v>
      </c>
      <c r="C1793" s="42" t="s">
        <v>1</v>
      </c>
      <c r="D1793" s="40" t="s">
        <v>0</v>
      </c>
      <c r="E1793" s="40" t="s">
        <v>0</v>
      </c>
      <c r="F1793" s="40" t="s">
        <v>0</v>
      </c>
    </row>
    <row r="1794" spans="1:9" ht="12">
      <c r="A1794" s="44">
        <v>38658.44305555556</v>
      </c>
      <c r="G1794" s="40" t="s">
        <v>0</v>
      </c>
      <c r="I1794" s="40" t="s">
        <v>0</v>
      </c>
    </row>
    <row r="1795" spans="1:6" ht="12">
      <c r="A1795" s="44">
        <v>38658.45</v>
      </c>
      <c r="D1795" s="40" t="s">
        <v>0</v>
      </c>
      <c r="E1795" s="40" t="s">
        <v>0</v>
      </c>
      <c r="F1795" s="42" t="s">
        <v>1</v>
      </c>
    </row>
    <row r="1796" spans="1:3" ht="12">
      <c r="A1796" s="44">
        <v>38658.45625</v>
      </c>
      <c r="B1796" s="40" t="s">
        <v>0</v>
      </c>
      <c r="C1796" s="40" t="s">
        <v>0</v>
      </c>
    </row>
    <row r="1797" spans="1:6" ht="12">
      <c r="A1797" s="44">
        <v>38658.54722222222</v>
      </c>
      <c r="B1797" s="40" t="s">
        <v>0</v>
      </c>
      <c r="C1797" s="40" t="s">
        <v>0</v>
      </c>
      <c r="D1797" s="40" t="s">
        <v>0</v>
      </c>
      <c r="E1797" s="40" t="s">
        <v>0</v>
      </c>
      <c r="F1797" s="40" t="s">
        <v>0</v>
      </c>
    </row>
    <row r="1798" spans="1:3" ht="12">
      <c r="A1798" s="44">
        <v>38658.71388888889</v>
      </c>
      <c r="B1798" s="40" t="s">
        <v>0</v>
      </c>
      <c r="C1798" s="42" t="s">
        <v>1</v>
      </c>
    </row>
    <row r="1799" spans="1:6" ht="12">
      <c r="A1799" s="44">
        <v>38658.72083333333</v>
      </c>
      <c r="D1799" s="40" t="s">
        <v>0</v>
      </c>
      <c r="E1799" s="40" t="s">
        <v>0</v>
      </c>
      <c r="F1799" s="40" t="s">
        <v>0</v>
      </c>
    </row>
    <row r="1800" spans="1:9" ht="12">
      <c r="A1800" s="44">
        <v>38658.728472222225</v>
      </c>
      <c r="G1800" s="40" t="s">
        <v>0</v>
      </c>
      <c r="I1800" s="40" t="s">
        <v>0</v>
      </c>
    </row>
    <row r="1801" spans="1:11" ht="12">
      <c r="A1801" s="44">
        <v>38658.82847222222</v>
      </c>
      <c r="K1801" s="40" t="s">
        <v>0</v>
      </c>
    </row>
    <row r="1802" spans="1:6" ht="12">
      <c r="A1802" s="44">
        <v>38659.376388888886</v>
      </c>
      <c r="E1802" s="40" t="s">
        <v>0</v>
      </c>
      <c r="F1802" s="42" t="s">
        <v>1</v>
      </c>
    </row>
    <row r="1803" spans="1:9" ht="12">
      <c r="A1803" s="44">
        <v>38659.450694444444</v>
      </c>
      <c r="G1803" s="40" t="s">
        <v>0</v>
      </c>
      <c r="I1803" s="40" t="s">
        <v>0</v>
      </c>
    </row>
    <row r="1804" spans="1:6" ht="12">
      <c r="A1804" s="44">
        <v>38659.45694444444</v>
      </c>
      <c r="D1804" s="43" t="s">
        <v>32</v>
      </c>
      <c r="E1804" s="40" t="s">
        <v>0</v>
      </c>
      <c r="F1804" s="42" t="s">
        <v>1</v>
      </c>
    </row>
    <row r="1805" spans="1:3" ht="12">
      <c r="A1805" s="44">
        <v>38659.46805555555</v>
      </c>
      <c r="B1805" s="40" t="s">
        <v>0</v>
      </c>
      <c r="C1805" s="40" t="s">
        <v>0</v>
      </c>
    </row>
    <row r="1806" spans="1:6" ht="12">
      <c r="A1806" s="44">
        <v>38659.60277777778</v>
      </c>
      <c r="B1806" s="40" t="s">
        <v>0</v>
      </c>
      <c r="C1806" s="40" t="s">
        <v>0</v>
      </c>
      <c r="D1806" s="40" t="s">
        <v>0</v>
      </c>
      <c r="E1806" s="40" t="s">
        <v>0</v>
      </c>
      <c r="F1806" s="42" t="s">
        <v>1</v>
      </c>
    </row>
    <row r="1807" spans="1:3" ht="12">
      <c r="A1807" s="44">
        <v>38659.93125</v>
      </c>
      <c r="B1807" s="40" t="s">
        <v>0</v>
      </c>
      <c r="C1807" s="40" t="s">
        <v>0</v>
      </c>
    </row>
    <row r="1808" spans="1:6" ht="12">
      <c r="A1808" s="44">
        <v>38659.93541666667</v>
      </c>
      <c r="D1808" s="40" t="s">
        <v>0</v>
      </c>
      <c r="E1808" s="40" t="s">
        <v>0</v>
      </c>
      <c r="F1808" s="40" t="s">
        <v>0</v>
      </c>
    </row>
    <row r="1809" spans="1:6" ht="12">
      <c r="A1809" s="44">
        <v>38660.00902777778</v>
      </c>
      <c r="D1809" s="40" t="s">
        <v>0</v>
      </c>
      <c r="E1809" s="40" t="s">
        <v>0</v>
      </c>
      <c r="F1809" s="40" t="s">
        <v>0</v>
      </c>
    </row>
    <row r="1810" spans="1:6" ht="12">
      <c r="A1810" s="44">
        <v>38660.243055555555</v>
      </c>
      <c r="D1810" s="40" t="s">
        <v>0</v>
      </c>
      <c r="E1810" s="40" t="s">
        <v>0</v>
      </c>
      <c r="F1810" s="40" t="s">
        <v>0</v>
      </c>
    </row>
    <row r="1811" spans="1:3" ht="12">
      <c r="A1811" s="44">
        <v>38660.24722222222</v>
      </c>
      <c r="B1811" s="40" t="s">
        <v>0</v>
      </c>
      <c r="C1811" s="40" t="s">
        <v>0</v>
      </c>
    </row>
    <row r="1812" spans="1:6" ht="12">
      <c r="A1812" s="44">
        <v>38660.271527777775</v>
      </c>
      <c r="D1812" s="40" t="s">
        <v>0</v>
      </c>
      <c r="E1812" s="40" t="s">
        <v>0</v>
      </c>
      <c r="F1812" s="40" t="s">
        <v>0</v>
      </c>
    </row>
    <row r="1813" spans="1:6" ht="12">
      <c r="A1813" s="44">
        <v>38660.33263888889</v>
      </c>
      <c r="D1813" s="40" t="s">
        <v>0</v>
      </c>
      <c r="E1813" s="40" t="s">
        <v>0</v>
      </c>
      <c r="F1813" s="42" t="s">
        <v>1</v>
      </c>
    </row>
    <row r="1814" spans="1:3" ht="12">
      <c r="A1814" s="44">
        <v>38660.336805555555</v>
      </c>
      <c r="B1814" s="40" t="s">
        <v>0</v>
      </c>
      <c r="C1814" s="40" t="s">
        <v>0</v>
      </c>
    </row>
    <row r="1815" spans="1:6" ht="12">
      <c r="A1815" s="44">
        <v>38660.35972222222</v>
      </c>
      <c r="D1815" s="40" t="s">
        <v>0</v>
      </c>
      <c r="E1815" s="40" t="s">
        <v>0</v>
      </c>
      <c r="F1815" s="42" t="s">
        <v>1</v>
      </c>
    </row>
    <row r="1816" spans="1:6" ht="12">
      <c r="A1816" s="44">
        <v>38660.39722222222</v>
      </c>
      <c r="D1816" s="40" t="s">
        <v>0</v>
      </c>
      <c r="E1816" s="40" t="s">
        <v>0</v>
      </c>
      <c r="F1816" s="42" t="s">
        <v>1</v>
      </c>
    </row>
    <row r="1817" spans="1:3" ht="12">
      <c r="A1817" s="44">
        <v>38660.40555555555</v>
      </c>
      <c r="B1817" s="40" t="s">
        <v>0</v>
      </c>
      <c r="C1817" s="42" t="s">
        <v>1</v>
      </c>
    </row>
    <row r="1818" spans="1:6" ht="12">
      <c r="A1818" s="44">
        <v>38660.425</v>
      </c>
      <c r="D1818" s="40" t="s">
        <v>0</v>
      </c>
      <c r="E1818" s="40" t="s">
        <v>0</v>
      </c>
      <c r="F1818" s="42" t="s">
        <v>1</v>
      </c>
    </row>
    <row r="1819" spans="1:3" ht="12">
      <c r="A1819" s="44">
        <v>38660.45</v>
      </c>
      <c r="B1819" s="40" t="s">
        <v>0</v>
      </c>
      <c r="C1819" s="40" t="s">
        <v>0</v>
      </c>
    </row>
    <row r="1820" spans="1:6" ht="12">
      <c r="A1820" s="44">
        <v>38660.45416666667</v>
      </c>
      <c r="D1820" s="40" t="s">
        <v>0</v>
      </c>
      <c r="E1820" s="40" t="s">
        <v>0</v>
      </c>
      <c r="F1820" s="42" t="s">
        <v>1</v>
      </c>
    </row>
    <row r="1821" spans="1:6" ht="12">
      <c r="A1821" s="44">
        <v>38660.51527777778</v>
      </c>
      <c r="D1821" s="40" t="s">
        <v>0</v>
      </c>
      <c r="E1821" s="40" t="s">
        <v>0</v>
      </c>
      <c r="F1821" s="40" t="s">
        <v>0</v>
      </c>
    </row>
    <row r="1822" spans="1:3" ht="12">
      <c r="A1822" s="44">
        <v>38660.51944444444</v>
      </c>
      <c r="B1822" s="40" t="s">
        <v>0</v>
      </c>
      <c r="C1822" s="40" t="s">
        <v>0</v>
      </c>
    </row>
    <row r="1823" spans="1:6" ht="12">
      <c r="A1823" s="44">
        <v>38660.544444444444</v>
      </c>
      <c r="D1823" s="40" t="s">
        <v>0</v>
      </c>
      <c r="E1823" s="40" t="s">
        <v>0</v>
      </c>
      <c r="F1823" s="40" t="s">
        <v>0</v>
      </c>
    </row>
    <row r="1824" spans="1:3" ht="12">
      <c r="A1824" s="44">
        <v>38660.5625</v>
      </c>
      <c r="B1824" s="40" t="s">
        <v>0</v>
      </c>
      <c r="C1824" s="40" t="s">
        <v>0</v>
      </c>
    </row>
    <row r="1825" spans="1:6" ht="12">
      <c r="A1825" s="44">
        <v>38660.569444444445</v>
      </c>
      <c r="D1825" s="40" t="s">
        <v>0</v>
      </c>
      <c r="E1825" s="40" t="s">
        <v>0</v>
      </c>
      <c r="F1825" s="40" t="s">
        <v>0</v>
      </c>
    </row>
    <row r="1826" spans="1:6" ht="12">
      <c r="A1826" s="44">
        <v>38660.67083333333</v>
      </c>
      <c r="D1826" s="40" t="s">
        <v>0</v>
      </c>
      <c r="E1826" s="40" t="s">
        <v>0</v>
      </c>
      <c r="F1826" s="42" t="s">
        <v>1</v>
      </c>
    </row>
    <row r="1827" spans="1:4" ht="12">
      <c r="A1827" s="44">
        <v>38660.98888888889</v>
      </c>
      <c r="D1827" s="40" t="s">
        <v>0</v>
      </c>
    </row>
    <row r="1828" spans="1:6" ht="12">
      <c r="A1828" s="44">
        <v>38661.12569444445</v>
      </c>
      <c r="E1828" s="40" t="s">
        <v>0</v>
      </c>
      <c r="F1828" s="40" t="s">
        <v>0</v>
      </c>
    </row>
    <row r="1829" spans="1:9" ht="12">
      <c r="A1829" s="44">
        <v>38661.586805555555</v>
      </c>
      <c r="G1829" s="40" t="s">
        <v>0</v>
      </c>
      <c r="I1829" s="40" t="s">
        <v>0</v>
      </c>
    </row>
    <row r="1830" spans="1:6" ht="12">
      <c r="A1830" s="44">
        <v>38661.59375</v>
      </c>
      <c r="D1830" s="40" t="s">
        <v>0</v>
      </c>
      <c r="E1830" s="40" t="s">
        <v>0</v>
      </c>
      <c r="F1830" s="40" t="s">
        <v>0</v>
      </c>
    </row>
    <row r="1831" spans="1:3" ht="12">
      <c r="A1831" s="44">
        <v>38661.60208333333</v>
      </c>
      <c r="B1831" s="40" t="s">
        <v>0</v>
      </c>
      <c r="C1831" s="40" t="s">
        <v>0</v>
      </c>
    </row>
    <row r="1832" spans="1:3" ht="12">
      <c r="A1832" s="44">
        <v>38661.96666666667</v>
      </c>
      <c r="B1832" s="40" t="s">
        <v>0</v>
      </c>
      <c r="C1832" s="40" t="s">
        <v>0</v>
      </c>
    </row>
    <row r="1833" spans="1:6" ht="12">
      <c r="A1833" s="44">
        <v>38661.972916666666</v>
      </c>
      <c r="D1833" s="40" t="s">
        <v>0</v>
      </c>
      <c r="E1833" s="40" t="s">
        <v>0</v>
      </c>
      <c r="F1833" s="40" t="s">
        <v>0</v>
      </c>
    </row>
    <row r="1834" spans="1:9" ht="12">
      <c r="A1834" s="44">
        <v>38661.979166666664</v>
      </c>
      <c r="G1834" s="40" t="s">
        <v>0</v>
      </c>
      <c r="I1834" s="40" t="s">
        <v>0</v>
      </c>
    </row>
    <row r="1835" spans="1:9" ht="12">
      <c r="A1835" s="44">
        <v>38663.44305555556</v>
      </c>
      <c r="G1835" s="40" t="s">
        <v>0</v>
      </c>
      <c r="I1835" s="40" t="s">
        <v>0</v>
      </c>
    </row>
    <row r="1836" spans="1:6" ht="12">
      <c r="A1836" s="44">
        <v>38663.45</v>
      </c>
      <c r="D1836" s="40" t="s">
        <v>0</v>
      </c>
      <c r="E1836" s="40" t="s">
        <v>0</v>
      </c>
      <c r="F1836" s="42" t="s">
        <v>1</v>
      </c>
    </row>
    <row r="1837" spans="1:3" ht="12">
      <c r="A1837" s="44">
        <v>38663.45</v>
      </c>
      <c r="B1837" s="40" t="s">
        <v>0</v>
      </c>
      <c r="C1837" s="40" t="s">
        <v>0</v>
      </c>
    </row>
    <row r="1838" spans="1:6" ht="12">
      <c r="A1838" s="44">
        <v>38663.69861111111</v>
      </c>
      <c r="E1838" s="40" t="s">
        <v>0</v>
      </c>
      <c r="F1838" s="40" t="s">
        <v>0</v>
      </c>
    </row>
    <row r="1839" spans="1:3" ht="12">
      <c r="A1839" s="44">
        <v>38663.74375</v>
      </c>
      <c r="B1839" s="40" t="s">
        <v>0</v>
      </c>
      <c r="C1839" s="40" t="s">
        <v>0</v>
      </c>
    </row>
    <row r="1840" spans="1:3" ht="12">
      <c r="A1840" s="44">
        <v>38663.87569444445</v>
      </c>
      <c r="B1840" s="40" t="s">
        <v>0</v>
      </c>
      <c r="C1840" s="40" t="s">
        <v>0</v>
      </c>
    </row>
    <row r="1841" spans="1:6" ht="12">
      <c r="A1841" s="44">
        <v>38664.345138888886</v>
      </c>
      <c r="F1841" s="42" t="s">
        <v>1</v>
      </c>
    </row>
    <row r="1842" spans="1:3" ht="12">
      <c r="A1842" s="44">
        <v>38664.46388888889</v>
      </c>
      <c r="B1842" s="40" t="s">
        <v>0</v>
      </c>
      <c r="C1842" s="40" t="s">
        <v>0</v>
      </c>
    </row>
    <row r="1843" spans="1:3" ht="12">
      <c r="A1843" s="44">
        <v>38664.802777777775</v>
      </c>
      <c r="B1843" s="40" t="s">
        <v>0</v>
      </c>
      <c r="C1843" s="42" t="s">
        <v>1</v>
      </c>
    </row>
    <row r="1844" spans="1:6" ht="12">
      <c r="A1844" s="44">
        <v>38664.80972222222</v>
      </c>
      <c r="D1844" s="40" t="s">
        <v>0</v>
      </c>
      <c r="E1844" s="40" t="s">
        <v>0</v>
      </c>
      <c r="F1844" s="40" t="s">
        <v>0</v>
      </c>
    </row>
    <row r="1845" spans="1:9" ht="12">
      <c r="A1845" s="44">
        <v>38665.42847222222</v>
      </c>
      <c r="G1845" s="40" t="s">
        <v>0</v>
      </c>
      <c r="I1845" s="40" t="s">
        <v>0</v>
      </c>
    </row>
    <row r="1846" spans="1:6" ht="12">
      <c r="A1846" s="44">
        <v>38665.43541666667</v>
      </c>
      <c r="D1846" s="40" t="s">
        <v>0</v>
      </c>
      <c r="E1846" s="40" t="s">
        <v>0</v>
      </c>
      <c r="F1846" s="42" t="s">
        <v>1</v>
      </c>
    </row>
    <row r="1847" spans="1:3" ht="12">
      <c r="A1847" s="44">
        <v>38665.44236111111</v>
      </c>
      <c r="B1847" s="40" t="s">
        <v>0</v>
      </c>
      <c r="C1847" s="40" t="s">
        <v>0</v>
      </c>
    </row>
    <row r="1848" spans="1:3" ht="12">
      <c r="A1848" s="44">
        <v>38665.65902777778</v>
      </c>
      <c r="B1848" s="40" t="s">
        <v>0</v>
      </c>
      <c r="C1848" s="40" t="s">
        <v>0</v>
      </c>
    </row>
    <row r="1849" spans="1:6" ht="12">
      <c r="A1849" s="44">
        <v>38665.66805555556</v>
      </c>
      <c r="D1849" s="40" t="s">
        <v>0</v>
      </c>
      <c r="E1849" s="40" t="s">
        <v>0</v>
      </c>
      <c r="F1849" s="40" t="s">
        <v>0</v>
      </c>
    </row>
    <row r="1850" spans="1:9" ht="12">
      <c r="A1850" s="44">
        <v>38665.67569444444</v>
      </c>
      <c r="G1850" s="40" t="s">
        <v>0</v>
      </c>
      <c r="I1850" s="40" t="s">
        <v>0</v>
      </c>
    </row>
    <row r="1851" spans="1:11" ht="12">
      <c r="A1851" s="44">
        <v>38666.299305555556</v>
      </c>
      <c r="J1851" s="42" t="s">
        <v>1</v>
      </c>
      <c r="K1851" s="40" t="s">
        <v>0</v>
      </c>
    </row>
    <row r="1852" spans="1:9" ht="12">
      <c r="A1852" s="44">
        <v>38666.42847222222</v>
      </c>
      <c r="G1852" s="40" t="s">
        <v>0</v>
      </c>
      <c r="I1852" s="40" t="s">
        <v>0</v>
      </c>
    </row>
    <row r="1853" spans="1:6" ht="12">
      <c r="A1853" s="44">
        <v>38666.436111111114</v>
      </c>
      <c r="D1853" s="40" t="s">
        <v>0</v>
      </c>
      <c r="E1853" s="40" t="s">
        <v>0</v>
      </c>
      <c r="F1853" s="42" t="s">
        <v>1</v>
      </c>
    </row>
    <row r="1854" spans="1:3" ht="12">
      <c r="A1854" s="44">
        <v>38666.44305555556</v>
      </c>
      <c r="B1854" s="40" t="s">
        <v>0</v>
      </c>
      <c r="C1854" s="40" t="s">
        <v>0</v>
      </c>
    </row>
    <row r="1855" spans="1:6" ht="12">
      <c r="A1855" s="44">
        <v>38666.67361111111</v>
      </c>
      <c r="B1855" s="40" t="s">
        <v>0</v>
      </c>
      <c r="C1855" s="40" t="s">
        <v>0</v>
      </c>
      <c r="D1855" s="40" t="s">
        <v>0</v>
      </c>
      <c r="E1855" s="40" t="s">
        <v>0</v>
      </c>
      <c r="F1855" s="40" t="s">
        <v>0</v>
      </c>
    </row>
    <row r="1856" spans="1:6" ht="12">
      <c r="A1856" s="44">
        <v>38666.9875</v>
      </c>
      <c r="D1856" s="40" t="s">
        <v>0</v>
      </c>
      <c r="E1856" s="40" t="s">
        <v>0</v>
      </c>
      <c r="F1856" s="40" t="s">
        <v>0</v>
      </c>
    </row>
    <row r="1857" spans="1:9" ht="12">
      <c r="A1857" s="44">
        <v>38666.99236111111</v>
      </c>
      <c r="G1857" s="40" t="s">
        <v>0</v>
      </c>
      <c r="I1857" s="40" t="s">
        <v>0</v>
      </c>
    </row>
    <row r="1858" spans="1:9" ht="12">
      <c r="A1858" s="44">
        <v>38667.42847222222</v>
      </c>
      <c r="G1858" s="40" t="s">
        <v>0</v>
      </c>
      <c r="I1858" s="40" t="s">
        <v>0</v>
      </c>
    </row>
    <row r="1859" spans="1:6" ht="12">
      <c r="A1859" s="44">
        <v>38667.436111111114</v>
      </c>
      <c r="D1859" s="40" t="s">
        <v>0</v>
      </c>
      <c r="E1859" s="40" t="s">
        <v>0</v>
      </c>
      <c r="F1859" s="42" t="s">
        <v>1</v>
      </c>
    </row>
    <row r="1860" spans="1:3" ht="12">
      <c r="A1860" s="44">
        <v>38667.44305555556</v>
      </c>
      <c r="B1860" s="40" t="s">
        <v>0</v>
      </c>
      <c r="C1860" s="40" t="s">
        <v>0</v>
      </c>
    </row>
    <row r="1861" spans="1:6" ht="12">
      <c r="A1861" s="44">
        <v>38667.5625</v>
      </c>
      <c r="B1861" s="40" t="s">
        <v>0</v>
      </c>
      <c r="C1861" s="40" t="s">
        <v>0</v>
      </c>
      <c r="D1861" s="40" t="s">
        <v>0</v>
      </c>
      <c r="E1861" s="40" t="s">
        <v>0</v>
      </c>
      <c r="F1861" s="40" t="s">
        <v>0</v>
      </c>
    </row>
    <row r="1862" spans="1:3" ht="12">
      <c r="A1862" s="44">
        <v>38667.68958333333</v>
      </c>
      <c r="B1862" s="40" t="s">
        <v>0</v>
      </c>
      <c r="C1862" s="40" t="s">
        <v>0</v>
      </c>
    </row>
    <row r="1863" spans="1:6" ht="12">
      <c r="A1863" s="44">
        <v>38667.697916666664</v>
      </c>
      <c r="D1863" s="40" t="s">
        <v>0</v>
      </c>
      <c r="E1863" s="40" t="s">
        <v>0</v>
      </c>
      <c r="F1863" s="40" t="s">
        <v>0</v>
      </c>
    </row>
    <row r="1864" spans="1:9" ht="12">
      <c r="A1864" s="44">
        <v>38667.70625</v>
      </c>
      <c r="G1864" s="40" t="s">
        <v>0</v>
      </c>
      <c r="I1864" s="40" t="s">
        <v>0</v>
      </c>
    </row>
    <row r="1865" spans="1:6" ht="12">
      <c r="A1865" s="44">
        <v>38668.67361111111</v>
      </c>
      <c r="D1865" s="40" t="s">
        <v>0</v>
      </c>
      <c r="E1865" s="40" t="s">
        <v>0</v>
      </c>
      <c r="F1865" s="40" t="s">
        <v>0</v>
      </c>
    </row>
    <row r="1866" spans="1:3" ht="12">
      <c r="A1866" s="44">
        <v>38668.677777777775</v>
      </c>
      <c r="B1866" s="40" t="s">
        <v>0</v>
      </c>
      <c r="C1866" s="42" t="s">
        <v>1</v>
      </c>
    </row>
    <row r="1867" spans="1:3" ht="12">
      <c r="A1867" s="44">
        <v>38668.70277777778</v>
      </c>
      <c r="B1867" s="40" t="s">
        <v>0</v>
      </c>
      <c r="C1867" s="42" t="s">
        <v>1</v>
      </c>
    </row>
    <row r="1868" spans="1:6" ht="12">
      <c r="A1868" s="44">
        <v>38668.70694444444</v>
      </c>
      <c r="D1868" s="40" t="s">
        <v>0</v>
      </c>
      <c r="E1868" s="40" t="s">
        <v>0</v>
      </c>
      <c r="F1868" s="40" t="s">
        <v>0</v>
      </c>
    </row>
    <row r="1869" spans="1:6" ht="12">
      <c r="A1869" s="44">
        <v>38668.76736111111</v>
      </c>
      <c r="D1869" s="40" t="s">
        <v>0</v>
      </c>
      <c r="E1869" s="40" t="s">
        <v>0</v>
      </c>
      <c r="F1869" s="40" t="s">
        <v>0</v>
      </c>
    </row>
    <row r="1870" spans="1:6" ht="12">
      <c r="A1870" s="44">
        <v>38668.80069444444</v>
      </c>
      <c r="D1870" s="40" t="s">
        <v>0</v>
      </c>
      <c r="E1870" s="40" t="s">
        <v>0</v>
      </c>
      <c r="F1870" s="40" t="s">
        <v>0</v>
      </c>
    </row>
    <row r="1871" spans="1:6" ht="12">
      <c r="A1871" s="44">
        <v>38668.86111111111</v>
      </c>
      <c r="D1871" s="40" t="s">
        <v>0</v>
      </c>
      <c r="E1871" s="40" t="s">
        <v>0</v>
      </c>
      <c r="F1871" s="40" t="s">
        <v>0</v>
      </c>
    </row>
    <row r="1872" spans="1:6" ht="12">
      <c r="A1872" s="44">
        <v>38668.893055555556</v>
      </c>
      <c r="D1872" s="40" t="s">
        <v>0</v>
      </c>
      <c r="E1872" s="40" t="s">
        <v>0</v>
      </c>
      <c r="F1872" s="40" t="s">
        <v>0</v>
      </c>
    </row>
    <row r="1873" spans="1:6" ht="12">
      <c r="A1873" s="44">
        <v>38668.95138888889</v>
      </c>
      <c r="D1873" s="40" t="s">
        <v>0</v>
      </c>
      <c r="E1873" s="40" t="s">
        <v>0</v>
      </c>
      <c r="F1873" s="40" t="s">
        <v>0</v>
      </c>
    </row>
    <row r="1874" spans="1:3" ht="12">
      <c r="A1874" s="44">
        <v>38668.97222222222</v>
      </c>
      <c r="B1874" s="40" t="s">
        <v>0</v>
      </c>
      <c r="C1874" s="40" t="s">
        <v>0</v>
      </c>
    </row>
    <row r="1875" spans="1:6" ht="12">
      <c r="A1875" s="44">
        <v>38668.97638888889</v>
      </c>
      <c r="D1875" s="40" t="s">
        <v>0</v>
      </c>
      <c r="E1875" s="40" t="s">
        <v>0</v>
      </c>
      <c r="F1875" s="40" t="s">
        <v>0</v>
      </c>
    </row>
    <row r="1876" spans="1:11" ht="12">
      <c r="A1876" s="44">
        <v>38669.71527777778</v>
      </c>
      <c r="J1876" s="42" t="s">
        <v>1</v>
      </c>
      <c r="K1876" s="40" t="s">
        <v>0</v>
      </c>
    </row>
    <row r="1877" spans="1:6" ht="12">
      <c r="A1877" s="44">
        <v>38669.75069444445</v>
      </c>
      <c r="D1877" s="40" t="s">
        <v>0</v>
      </c>
      <c r="E1877" s="40" t="s">
        <v>0</v>
      </c>
      <c r="F1877" s="40" t="s">
        <v>0</v>
      </c>
    </row>
    <row r="1878" spans="1:9" ht="12">
      <c r="A1878" s="44">
        <v>38669.87847222222</v>
      </c>
      <c r="G1878" s="40" t="s">
        <v>0</v>
      </c>
      <c r="I1878" s="40" t="s">
        <v>0</v>
      </c>
    </row>
    <row r="1879" spans="1:6" ht="12">
      <c r="A1879" s="44">
        <v>38669.884722222225</v>
      </c>
      <c r="D1879" s="40" t="s">
        <v>0</v>
      </c>
      <c r="E1879" s="40" t="s">
        <v>0</v>
      </c>
      <c r="F1879" s="40" t="s">
        <v>0</v>
      </c>
    </row>
    <row r="1880" spans="1:3" ht="12">
      <c r="A1880" s="44">
        <v>38670.41388888889</v>
      </c>
      <c r="C1880" s="42" t="s">
        <v>1</v>
      </c>
    </row>
    <row r="1881" spans="1:6" ht="12">
      <c r="A1881" s="44">
        <v>38670.51180555556</v>
      </c>
      <c r="D1881" s="40" t="s">
        <v>0</v>
      </c>
      <c r="E1881" s="40" t="s">
        <v>0</v>
      </c>
      <c r="F1881" s="40" t="s">
        <v>0</v>
      </c>
    </row>
    <row r="1882" spans="1:3" ht="12">
      <c r="A1882" s="44">
        <v>38670.52013888889</v>
      </c>
      <c r="B1882" s="40" t="s">
        <v>0</v>
      </c>
      <c r="C1882" s="40" t="s">
        <v>0</v>
      </c>
    </row>
    <row r="1883" spans="1:6" ht="12">
      <c r="A1883" s="44">
        <v>38670.697916666664</v>
      </c>
      <c r="F1883" s="40" t="s">
        <v>0</v>
      </c>
    </row>
    <row r="1884" spans="1:3" ht="12">
      <c r="A1884" s="44">
        <v>38670.967361111114</v>
      </c>
      <c r="B1884" s="40" t="s">
        <v>0</v>
      </c>
      <c r="C1884" s="40" t="s">
        <v>0</v>
      </c>
    </row>
    <row r="1885" spans="1:6" ht="12">
      <c r="A1885" s="44">
        <v>38670.97361111111</v>
      </c>
      <c r="D1885" s="40" t="s">
        <v>0</v>
      </c>
      <c r="E1885" s="40" t="s">
        <v>0</v>
      </c>
      <c r="F1885" s="40" t="s">
        <v>0</v>
      </c>
    </row>
    <row r="1886" spans="1:9" ht="12">
      <c r="A1886" s="44">
        <v>38670.979166666664</v>
      </c>
      <c r="G1886" s="40" t="s">
        <v>0</v>
      </c>
      <c r="I1886" s="40" t="s">
        <v>0</v>
      </c>
    </row>
    <row r="1887" spans="1:6" ht="12">
      <c r="A1887" s="44">
        <v>38671.34930555556</v>
      </c>
      <c r="E1887" s="40" t="s">
        <v>0</v>
      </c>
      <c r="F1887" s="42" t="s">
        <v>1</v>
      </c>
    </row>
    <row r="1888" spans="1:9" ht="12">
      <c r="A1888" s="44">
        <v>38671.43541666667</v>
      </c>
      <c r="G1888" s="40" t="s">
        <v>0</v>
      </c>
      <c r="I1888" s="40" t="s">
        <v>0</v>
      </c>
    </row>
    <row r="1889" spans="1:6" ht="12">
      <c r="A1889" s="44">
        <v>38671.441666666666</v>
      </c>
      <c r="D1889" s="40" t="s">
        <v>0</v>
      </c>
      <c r="E1889" s="40" t="s">
        <v>0</v>
      </c>
      <c r="F1889" s="42" t="s">
        <v>1</v>
      </c>
    </row>
    <row r="1890" spans="1:3" ht="12">
      <c r="A1890" s="44">
        <v>38671.44652777778</v>
      </c>
      <c r="B1890" s="40" t="s">
        <v>0</v>
      </c>
      <c r="C1890" s="40" t="s">
        <v>0</v>
      </c>
    </row>
    <row r="1891" spans="1:3" ht="12">
      <c r="A1891" s="44">
        <v>38671.604166666664</v>
      </c>
      <c r="B1891" s="40" t="s">
        <v>0</v>
      </c>
      <c r="C1891" s="40" t="s">
        <v>0</v>
      </c>
    </row>
    <row r="1892" spans="1:3" ht="12">
      <c r="A1892" s="44">
        <v>38671.720138888886</v>
      </c>
      <c r="B1892" s="40" t="s">
        <v>0</v>
      </c>
      <c r="C1892" s="40" t="s">
        <v>0</v>
      </c>
    </row>
    <row r="1893" spans="1:6" ht="12">
      <c r="A1893" s="44">
        <v>38671.728472222225</v>
      </c>
      <c r="D1893" s="40" t="s">
        <v>0</v>
      </c>
      <c r="E1893" s="40" t="s">
        <v>0</v>
      </c>
      <c r="F1893" s="40" t="s">
        <v>0</v>
      </c>
    </row>
    <row r="1894" spans="1:9" ht="12">
      <c r="A1894" s="44">
        <v>38671.75</v>
      </c>
      <c r="G1894" s="40" t="s">
        <v>0</v>
      </c>
      <c r="I1894" s="40" t="s">
        <v>0</v>
      </c>
    </row>
    <row r="1895" spans="1:9" ht="12">
      <c r="A1895" s="44">
        <v>38671.81041666667</v>
      </c>
      <c r="G1895" s="40" t="s">
        <v>0</v>
      </c>
      <c r="I1895" s="40" t="s">
        <v>0</v>
      </c>
    </row>
    <row r="1896" spans="1:6" ht="12">
      <c r="A1896" s="44">
        <v>38671.816666666666</v>
      </c>
      <c r="D1896" s="40" t="s">
        <v>0</v>
      </c>
      <c r="E1896" s="40" t="s">
        <v>0</v>
      </c>
      <c r="F1896" s="40" t="s">
        <v>0</v>
      </c>
    </row>
    <row r="1897" spans="1:3" ht="12">
      <c r="A1897" s="44">
        <v>38671.955555555556</v>
      </c>
      <c r="C1897" s="40" t="s">
        <v>0</v>
      </c>
    </row>
    <row r="1898" spans="1:6" ht="12">
      <c r="A1898" s="44">
        <v>38672.34930555556</v>
      </c>
      <c r="E1898" s="40" t="s">
        <v>0</v>
      </c>
      <c r="F1898" s="42" t="s">
        <v>1</v>
      </c>
    </row>
    <row r="1899" spans="1:6" ht="12">
      <c r="A1899" s="44">
        <v>38672.69652777778</v>
      </c>
      <c r="E1899" s="40" t="s">
        <v>0</v>
      </c>
      <c r="F1899" s="40" t="s">
        <v>0</v>
      </c>
    </row>
    <row r="1900" spans="1:4" ht="12">
      <c r="A1900" s="44">
        <v>38672.70138888889</v>
      </c>
      <c r="D1900" s="40" t="s">
        <v>0</v>
      </c>
    </row>
    <row r="1901" spans="1:4" ht="12">
      <c r="A1901" s="44">
        <v>38672.71319444444</v>
      </c>
      <c r="D1901" s="40" t="s">
        <v>0</v>
      </c>
    </row>
    <row r="1902" spans="1:6" ht="12">
      <c r="A1902" s="44">
        <v>38674.40902777778</v>
      </c>
      <c r="E1902" s="40" t="s">
        <v>0</v>
      </c>
      <c r="F1902" s="40" t="s">
        <v>0</v>
      </c>
    </row>
    <row r="1903" spans="1:3" ht="12">
      <c r="A1903" s="44">
        <v>38674.62847222222</v>
      </c>
      <c r="B1903" s="40" t="s">
        <v>0</v>
      </c>
      <c r="C1903" s="40" t="s">
        <v>0</v>
      </c>
    </row>
    <row r="1904" spans="1:3" ht="12">
      <c r="A1904" s="44">
        <v>38674.65069444444</v>
      </c>
      <c r="B1904" s="40" t="s">
        <v>0</v>
      </c>
      <c r="C1904" s="43" t="s">
        <v>35</v>
      </c>
    </row>
    <row r="1905" spans="1:4" ht="12">
      <c r="A1905" s="44">
        <v>38674.67569444444</v>
      </c>
      <c r="D1905" s="40" t="s">
        <v>0</v>
      </c>
    </row>
    <row r="1906" spans="1:9" ht="12">
      <c r="A1906" s="44">
        <v>38676.59583333333</v>
      </c>
      <c r="G1906" s="40" t="s">
        <v>0</v>
      </c>
      <c r="I1906" s="40" t="s">
        <v>0</v>
      </c>
    </row>
    <row r="1907" spans="1:6" ht="12">
      <c r="A1907" s="44">
        <v>38676.60138888889</v>
      </c>
      <c r="D1907" s="40" t="s">
        <v>0</v>
      </c>
      <c r="E1907" s="40" t="s">
        <v>0</v>
      </c>
      <c r="F1907" s="40" t="s">
        <v>0</v>
      </c>
    </row>
    <row r="1908" spans="1:3" ht="12">
      <c r="A1908" s="44">
        <v>38676.60555555556</v>
      </c>
      <c r="B1908" s="40" t="s">
        <v>0</v>
      </c>
      <c r="C1908" s="40" t="s">
        <v>0</v>
      </c>
    </row>
    <row r="1909" spans="1:3" ht="12">
      <c r="A1909" s="44">
        <v>38676.629166666666</v>
      </c>
      <c r="B1909" s="40" t="s">
        <v>0</v>
      </c>
      <c r="C1909" s="40" t="s">
        <v>0</v>
      </c>
    </row>
    <row r="1910" spans="1:11" ht="12">
      <c r="A1910" s="44">
        <v>38676.63611111111</v>
      </c>
      <c r="J1910" s="42" t="s">
        <v>1</v>
      </c>
      <c r="K1910" s="40" t="s">
        <v>0</v>
      </c>
    </row>
    <row r="1911" spans="1:9" ht="12">
      <c r="A1911" s="44">
        <v>38677.43402777778</v>
      </c>
      <c r="G1911" s="40" t="s">
        <v>0</v>
      </c>
      <c r="I1911" s="40" t="s">
        <v>0</v>
      </c>
    </row>
    <row r="1912" spans="1:4" ht="12">
      <c r="A1912" s="44">
        <v>38677.44236111111</v>
      </c>
      <c r="B1912" s="40" t="s">
        <v>0</v>
      </c>
      <c r="C1912" s="40" t="s">
        <v>0</v>
      </c>
      <c r="D1912" s="40" t="s">
        <v>0</v>
      </c>
    </row>
    <row r="1913" spans="1:6" ht="12">
      <c r="A1913" s="44">
        <v>38677.54791666667</v>
      </c>
      <c r="B1913" s="40" t="s">
        <v>0</v>
      </c>
      <c r="C1913" s="40" t="s">
        <v>0</v>
      </c>
      <c r="D1913" s="40" t="s">
        <v>0</v>
      </c>
      <c r="E1913" s="40" t="s">
        <v>0</v>
      </c>
      <c r="F1913" s="40" t="s">
        <v>0</v>
      </c>
    </row>
    <row r="1914" spans="1:3" ht="12">
      <c r="A1914" s="44">
        <v>38677.779861111114</v>
      </c>
      <c r="B1914" s="40" t="s">
        <v>0</v>
      </c>
      <c r="C1914" s="42" t="s">
        <v>1</v>
      </c>
    </row>
    <row r="1915" spans="1:6" ht="12">
      <c r="A1915" s="44">
        <v>38677.788194444445</v>
      </c>
      <c r="D1915" s="40" t="s">
        <v>0</v>
      </c>
      <c r="E1915" s="40" t="s">
        <v>0</v>
      </c>
      <c r="F1915" s="40" t="s">
        <v>0</v>
      </c>
    </row>
    <row r="1916" spans="1:6" ht="12">
      <c r="A1916" s="44">
        <v>38677.8</v>
      </c>
      <c r="D1916" s="40" t="s">
        <v>0</v>
      </c>
      <c r="E1916" s="40" t="s">
        <v>0</v>
      </c>
      <c r="F1916" s="40" t="s">
        <v>0</v>
      </c>
    </row>
    <row r="1917" spans="1:6" ht="12">
      <c r="A1917" s="44">
        <v>38677.83194444444</v>
      </c>
      <c r="D1917" s="40" t="s">
        <v>0</v>
      </c>
      <c r="E1917" s="40" t="s">
        <v>0</v>
      </c>
      <c r="F1917" s="40" t="s">
        <v>0</v>
      </c>
    </row>
    <row r="1918" spans="1:6" ht="12">
      <c r="A1918" s="44">
        <v>38677.92083333333</v>
      </c>
      <c r="D1918" s="40" t="s">
        <v>0</v>
      </c>
      <c r="E1918" s="40" t="s">
        <v>0</v>
      </c>
      <c r="F1918" s="40" t="s">
        <v>0</v>
      </c>
    </row>
    <row r="1919" spans="1:6" ht="12">
      <c r="A1919" s="44">
        <v>38677.979166666664</v>
      </c>
      <c r="D1919" s="40" t="s">
        <v>0</v>
      </c>
      <c r="E1919" s="40" t="s">
        <v>0</v>
      </c>
      <c r="F1919" s="40" t="s">
        <v>0</v>
      </c>
    </row>
    <row r="1920" spans="1:6" ht="12">
      <c r="A1920" s="44">
        <v>38678.004166666666</v>
      </c>
      <c r="D1920" s="40" t="s">
        <v>0</v>
      </c>
      <c r="E1920" s="40" t="s">
        <v>0</v>
      </c>
      <c r="F1920" s="40" t="s">
        <v>0</v>
      </c>
    </row>
    <row r="1921" spans="1:6" ht="12">
      <c r="A1921" s="44">
        <v>38678.46805555555</v>
      </c>
      <c r="D1921" s="40" t="s">
        <v>0</v>
      </c>
      <c r="E1921" s="40" t="s">
        <v>0</v>
      </c>
      <c r="F1921" s="42" t="s">
        <v>1</v>
      </c>
    </row>
    <row r="1922" spans="1:3" ht="12">
      <c r="A1922" s="44">
        <v>38678.475694444445</v>
      </c>
      <c r="B1922" s="40" t="s">
        <v>0</v>
      </c>
      <c r="C1922" s="40" t="s">
        <v>0</v>
      </c>
    </row>
    <row r="1923" spans="1:6" ht="12">
      <c r="A1923" s="44">
        <v>38678.72361111111</v>
      </c>
      <c r="D1923" s="40" t="s">
        <v>0</v>
      </c>
      <c r="E1923" s="40" t="s">
        <v>0</v>
      </c>
      <c r="F1923" s="40" t="s">
        <v>0</v>
      </c>
    </row>
    <row r="1924" spans="1:3" ht="12">
      <c r="A1924" s="44">
        <v>38678.73125</v>
      </c>
      <c r="B1924" s="40" t="s">
        <v>0</v>
      </c>
      <c r="C1924" s="42" t="s">
        <v>1</v>
      </c>
    </row>
    <row r="1925" spans="1:3" ht="12">
      <c r="A1925" s="44">
        <v>38678.967361111114</v>
      </c>
      <c r="B1925" s="40" t="s">
        <v>0</v>
      </c>
      <c r="C1925" s="40" t="s">
        <v>0</v>
      </c>
    </row>
    <row r="1926" spans="1:6" ht="12">
      <c r="A1926" s="44">
        <v>38678.97361111111</v>
      </c>
      <c r="D1926" s="40" t="s">
        <v>0</v>
      </c>
      <c r="E1926" s="40" t="s">
        <v>0</v>
      </c>
      <c r="F1926" s="40" t="s">
        <v>0</v>
      </c>
    </row>
    <row r="1927" spans="1:9" ht="12">
      <c r="A1927" s="44">
        <v>38679.42986111111</v>
      </c>
      <c r="G1927" s="40" t="s">
        <v>0</v>
      </c>
      <c r="I1927" s="40" t="s">
        <v>0</v>
      </c>
    </row>
    <row r="1928" spans="1:6" ht="12">
      <c r="A1928" s="44">
        <v>38679.43680555555</v>
      </c>
      <c r="D1928" s="40" t="s">
        <v>0</v>
      </c>
      <c r="E1928" s="40" t="s">
        <v>0</v>
      </c>
      <c r="F1928" s="40" t="s">
        <v>0</v>
      </c>
    </row>
    <row r="1929" spans="1:3" ht="12">
      <c r="A1929" s="44">
        <v>38679.44513888889</v>
      </c>
      <c r="B1929" s="40" t="s">
        <v>0</v>
      </c>
      <c r="C1929" s="42" t="s">
        <v>1</v>
      </c>
    </row>
    <row r="1930" spans="1:6" ht="12">
      <c r="A1930" s="44">
        <v>38679.59097222222</v>
      </c>
      <c r="B1930" s="40" t="s">
        <v>0</v>
      </c>
      <c r="C1930" s="40" t="s">
        <v>0</v>
      </c>
      <c r="D1930" s="40" t="s">
        <v>0</v>
      </c>
      <c r="E1930" s="40" t="s">
        <v>0</v>
      </c>
      <c r="F1930" s="40" t="s">
        <v>0</v>
      </c>
    </row>
    <row r="1931" spans="1:3" ht="12">
      <c r="A1931" s="44">
        <v>38679.970138888886</v>
      </c>
      <c r="B1931" s="40" t="s">
        <v>0</v>
      </c>
      <c r="C1931" s="40" t="s">
        <v>0</v>
      </c>
    </row>
    <row r="1932" spans="1:6" ht="12">
      <c r="A1932" s="44">
        <v>38679.97708333333</v>
      </c>
      <c r="D1932" s="40" t="s">
        <v>0</v>
      </c>
      <c r="E1932" s="40" t="s">
        <v>0</v>
      </c>
      <c r="F1932" s="40" t="s">
        <v>0</v>
      </c>
    </row>
    <row r="1933" spans="1:11" ht="12">
      <c r="A1933" s="44">
        <v>38680.299305555556</v>
      </c>
      <c r="K1933" s="40" t="s">
        <v>0</v>
      </c>
    </row>
    <row r="1934" spans="1:9" ht="12">
      <c r="A1934" s="44">
        <v>38680.44305555556</v>
      </c>
      <c r="G1934" s="40" t="s">
        <v>0</v>
      </c>
      <c r="I1934" s="40" t="s">
        <v>0</v>
      </c>
    </row>
    <row r="1935" spans="1:6" ht="12">
      <c r="A1935" s="44">
        <v>38680.45</v>
      </c>
      <c r="D1935" s="40" t="s">
        <v>0</v>
      </c>
      <c r="E1935" s="40" t="s">
        <v>0</v>
      </c>
      <c r="F1935" s="42" t="s">
        <v>1</v>
      </c>
    </row>
    <row r="1936" spans="1:3" ht="12">
      <c r="A1936" s="44">
        <v>38680.458333333336</v>
      </c>
      <c r="B1936" s="40" t="s">
        <v>0</v>
      </c>
      <c r="C1936" s="42" t="s">
        <v>1</v>
      </c>
    </row>
    <row r="1937" spans="1:3" ht="12">
      <c r="A1937" s="44">
        <v>38680.790972222225</v>
      </c>
      <c r="B1937" s="40" t="s">
        <v>0</v>
      </c>
      <c r="C1937" s="42" t="s">
        <v>1</v>
      </c>
    </row>
    <row r="1938" spans="1:6" ht="12">
      <c r="A1938" s="44">
        <v>38680.8</v>
      </c>
      <c r="D1938" s="43" t="s">
        <v>35</v>
      </c>
      <c r="E1938" s="40" t="s">
        <v>0</v>
      </c>
      <c r="F1938" s="42" t="s">
        <v>1</v>
      </c>
    </row>
    <row r="1939" spans="1:9" ht="12">
      <c r="A1939" s="44">
        <v>38680.808333333334</v>
      </c>
      <c r="G1939" s="40" t="s">
        <v>0</v>
      </c>
      <c r="I1939" s="40" t="s">
        <v>0</v>
      </c>
    </row>
    <row r="1940" spans="1:9" ht="12">
      <c r="A1940" s="44">
        <v>38681.44930555556</v>
      </c>
      <c r="G1940" s="40" t="s">
        <v>0</v>
      </c>
      <c r="I1940" s="40" t="s">
        <v>0</v>
      </c>
    </row>
    <row r="1941" spans="1:6" ht="12">
      <c r="A1941" s="44">
        <v>38681.45694444444</v>
      </c>
      <c r="D1941" s="40" t="s">
        <v>0</v>
      </c>
      <c r="E1941" s="40" t="s">
        <v>0</v>
      </c>
      <c r="F1941" s="42" t="s">
        <v>1</v>
      </c>
    </row>
    <row r="1942" spans="1:15" ht="12">
      <c r="A1942" s="44">
        <v>38681.46597222222</v>
      </c>
      <c r="B1942" s="40" t="s">
        <v>0</v>
      </c>
      <c r="C1942" s="42" t="s">
        <v>1</v>
      </c>
      <c r="O1942" s="55" t="s">
        <v>40</v>
      </c>
    </row>
    <row r="1943" spans="1:6" ht="12">
      <c r="A1943" s="44">
        <v>38681.61319444444</v>
      </c>
      <c r="B1943" s="40" t="s">
        <v>0</v>
      </c>
      <c r="C1943" s="40" t="s">
        <v>0</v>
      </c>
      <c r="D1943" s="40" t="s">
        <v>0</v>
      </c>
      <c r="E1943" s="40" t="s">
        <v>0</v>
      </c>
      <c r="F1943" s="40" t="s">
        <v>0</v>
      </c>
    </row>
    <row r="1944" spans="1:3" ht="12">
      <c r="A1944" s="44">
        <v>38681.623611111114</v>
      </c>
      <c r="B1944" s="40" t="s">
        <v>0</v>
      </c>
      <c r="C1944" s="42" t="s">
        <v>1</v>
      </c>
    </row>
    <row r="1945" spans="1:3" ht="12">
      <c r="A1945" s="44">
        <v>38681.71111111111</v>
      </c>
      <c r="B1945" s="40" t="s">
        <v>0</v>
      </c>
      <c r="C1945" s="42" t="s">
        <v>1</v>
      </c>
    </row>
    <row r="1946" spans="1:6" ht="12">
      <c r="A1946" s="44">
        <v>38681.72986111111</v>
      </c>
      <c r="D1946" s="40" t="s">
        <v>0</v>
      </c>
      <c r="E1946" s="40" t="s">
        <v>0</v>
      </c>
      <c r="F1946" s="40" t="s">
        <v>0</v>
      </c>
    </row>
    <row r="1947" spans="1:6" ht="12">
      <c r="A1947" s="44">
        <v>38682.788194444445</v>
      </c>
      <c r="D1947" s="40" t="s">
        <v>0</v>
      </c>
      <c r="E1947" s="40" t="s">
        <v>0</v>
      </c>
      <c r="F1947" s="40" t="s">
        <v>0</v>
      </c>
    </row>
    <row r="1948" spans="1:3" ht="12">
      <c r="A1948" s="44">
        <v>38682.81736111111</v>
      </c>
      <c r="B1948" s="40" t="s">
        <v>0</v>
      </c>
      <c r="C1948" s="40" t="s">
        <v>0</v>
      </c>
    </row>
    <row r="1949" spans="1:6" ht="12">
      <c r="A1949" s="44">
        <v>38682.82152777778</v>
      </c>
      <c r="D1949" s="40" t="s">
        <v>0</v>
      </c>
      <c r="E1949" s="40" t="s">
        <v>0</v>
      </c>
      <c r="F1949" s="40" t="s">
        <v>0</v>
      </c>
    </row>
    <row r="1950" spans="1:6" ht="12">
      <c r="A1950" s="44">
        <v>38682.88263888889</v>
      </c>
      <c r="D1950" s="40" t="s">
        <v>0</v>
      </c>
      <c r="E1950" s="40" t="s">
        <v>0</v>
      </c>
      <c r="F1950" s="40" t="s">
        <v>0</v>
      </c>
    </row>
    <row r="1951" spans="1:3" ht="12">
      <c r="A1951" s="44">
        <v>38682.88680555556</v>
      </c>
      <c r="B1951" s="40" t="s">
        <v>0</v>
      </c>
      <c r="C1951" s="40" t="s">
        <v>0</v>
      </c>
    </row>
    <row r="1952" spans="1:6" ht="12">
      <c r="A1952" s="44">
        <v>38682.90694444445</v>
      </c>
      <c r="D1952" s="40" t="s">
        <v>0</v>
      </c>
      <c r="E1952" s="40" t="s">
        <v>0</v>
      </c>
      <c r="F1952" s="40" t="s">
        <v>0</v>
      </c>
    </row>
    <row r="1953" spans="1:6" ht="12">
      <c r="A1953" s="44">
        <v>38682.96527777778</v>
      </c>
      <c r="D1953" s="40" t="s">
        <v>0</v>
      </c>
      <c r="E1953" s="40" t="s">
        <v>0</v>
      </c>
      <c r="F1953" s="40" t="s">
        <v>0</v>
      </c>
    </row>
    <row r="1954" spans="1:3" ht="12">
      <c r="A1954" s="44">
        <v>38682.96944444445</v>
      </c>
      <c r="B1954" s="40" t="s">
        <v>0</v>
      </c>
      <c r="C1954" s="40" t="s">
        <v>0</v>
      </c>
    </row>
    <row r="1955" spans="1:6" ht="12">
      <c r="A1955" s="44">
        <v>38682.990277777775</v>
      </c>
      <c r="D1955" s="40" t="s">
        <v>0</v>
      </c>
      <c r="E1955" s="40" t="s">
        <v>0</v>
      </c>
      <c r="F1955" s="40" t="s">
        <v>0</v>
      </c>
    </row>
    <row r="1956" spans="1:3" ht="12">
      <c r="A1956" s="44">
        <v>38683.57638888889</v>
      </c>
      <c r="B1956" s="40" t="s">
        <v>0</v>
      </c>
      <c r="C1956" s="40" t="s">
        <v>0</v>
      </c>
    </row>
    <row r="1957" spans="1:6" ht="12">
      <c r="A1957" s="44">
        <v>38684.41388888889</v>
      </c>
      <c r="E1957" s="40" t="s">
        <v>0</v>
      </c>
      <c r="F1957" s="40" t="s">
        <v>0</v>
      </c>
    </row>
    <row r="1958" spans="1:3" ht="12">
      <c r="A1958" s="44">
        <v>38684.95347222222</v>
      </c>
      <c r="B1958" s="40" t="s">
        <v>0</v>
      </c>
      <c r="C1958" s="40" t="s">
        <v>0</v>
      </c>
    </row>
    <row r="1959" spans="1:6" ht="12">
      <c r="A1959" s="44">
        <v>38684.95972222222</v>
      </c>
      <c r="D1959" s="40" t="s">
        <v>0</v>
      </c>
      <c r="E1959" s="40" t="s">
        <v>0</v>
      </c>
      <c r="F1959" s="40" t="s">
        <v>0</v>
      </c>
    </row>
    <row r="1960" spans="1:9" ht="12">
      <c r="A1960" s="44">
        <v>38684.96597222222</v>
      </c>
      <c r="G1960" s="40" t="s">
        <v>0</v>
      </c>
      <c r="I1960" s="40" t="s">
        <v>0</v>
      </c>
    </row>
    <row r="1961" spans="1:9" ht="12">
      <c r="A1961" s="44">
        <v>38685.47083333333</v>
      </c>
      <c r="G1961" s="40" t="s">
        <v>0</v>
      </c>
      <c r="I1961" s="40" t="s">
        <v>0</v>
      </c>
    </row>
    <row r="1962" spans="1:6" ht="12">
      <c r="A1962" s="44">
        <v>38685.47708333333</v>
      </c>
      <c r="D1962" s="40" t="s">
        <v>0</v>
      </c>
      <c r="E1962" s="40" t="s">
        <v>0</v>
      </c>
      <c r="F1962" s="40" t="s">
        <v>0</v>
      </c>
    </row>
    <row r="1963" spans="1:3" ht="12">
      <c r="A1963" s="44">
        <v>38685.48125</v>
      </c>
      <c r="B1963" s="40" t="s">
        <v>0</v>
      </c>
      <c r="C1963" s="40" t="s">
        <v>0</v>
      </c>
    </row>
    <row r="1964" spans="1:3" ht="12">
      <c r="A1964" s="44">
        <v>38685.71527777778</v>
      </c>
      <c r="B1964" s="40" t="s">
        <v>0</v>
      </c>
      <c r="C1964" s="42" t="s">
        <v>1</v>
      </c>
    </row>
    <row r="1965" spans="1:6" ht="12">
      <c r="A1965" s="44">
        <v>38685.72222222222</v>
      </c>
      <c r="D1965" s="40" t="s">
        <v>0</v>
      </c>
      <c r="E1965" s="40" t="s">
        <v>0</v>
      </c>
      <c r="F1965" s="40" t="s">
        <v>0</v>
      </c>
    </row>
    <row r="1966" spans="1:9" ht="12">
      <c r="A1966" s="44">
        <v>38686.42916666667</v>
      </c>
      <c r="G1966" s="40" t="s">
        <v>0</v>
      </c>
      <c r="I1966" s="40" t="s">
        <v>0</v>
      </c>
    </row>
    <row r="1967" spans="1:6" ht="12">
      <c r="A1967" s="44">
        <v>38686.43541666667</v>
      </c>
      <c r="D1967" s="40" t="s">
        <v>0</v>
      </c>
      <c r="E1967" s="40" t="s">
        <v>0</v>
      </c>
      <c r="F1967" s="42" t="s">
        <v>1</v>
      </c>
    </row>
    <row r="1968" spans="1:3" ht="12">
      <c r="A1968" s="44">
        <v>38686.44305555556</v>
      </c>
      <c r="B1968" s="40" t="s">
        <v>0</v>
      </c>
      <c r="C1968" s="40" t="s">
        <v>0</v>
      </c>
    </row>
    <row r="1969" spans="1:3" ht="12">
      <c r="A1969" s="44">
        <v>38686.52777777778</v>
      </c>
      <c r="B1969" s="40" t="s">
        <v>0</v>
      </c>
      <c r="C1969" s="40" t="s">
        <v>0</v>
      </c>
    </row>
    <row r="1970" spans="1:3" ht="12">
      <c r="A1970" s="44">
        <v>38686.77013888889</v>
      </c>
      <c r="B1970" s="40" t="s">
        <v>0</v>
      </c>
      <c r="C1970" s="40" t="s">
        <v>0</v>
      </c>
    </row>
    <row r="1971" spans="1:6" ht="12">
      <c r="A1971" s="44">
        <v>38686.77777777778</v>
      </c>
      <c r="D1971" s="40" t="s">
        <v>0</v>
      </c>
      <c r="E1971" s="40" t="s">
        <v>0</v>
      </c>
      <c r="F1971" s="40" t="s">
        <v>0</v>
      </c>
    </row>
    <row r="1972" spans="1:9" ht="12">
      <c r="A1972" s="44">
        <v>38686.7875</v>
      </c>
      <c r="G1972" s="40" t="s">
        <v>0</v>
      </c>
      <c r="I1972" s="40" t="s">
        <v>0</v>
      </c>
    </row>
    <row r="1973" spans="1:9" ht="12">
      <c r="A1973" s="44">
        <v>38687.42916666667</v>
      </c>
      <c r="G1973" s="40" t="s">
        <v>0</v>
      </c>
      <c r="I1973" s="40" t="s">
        <v>0</v>
      </c>
    </row>
    <row r="1974" spans="1:6" ht="12">
      <c r="A1974" s="44">
        <v>38687.436111111114</v>
      </c>
      <c r="D1974" s="40" t="s">
        <v>0</v>
      </c>
      <c r="E1974" s="40" t="s">
        <v>0</v>
      </c>
      <c r="F1974" s="42" t="s">
        <v>1</v>
      </c>
    </row>
    <row r="1975" spans="1:3" ht="12">
      <c r="A1975" s="44">
        <v>38687.44375</v>
      </c>
      <c r="B1975" s="40" t="s">
        <v>0</v>
      </c>
      <c r="C1975" s="40" t="s">
        <v>0</v>
      </c>
    </row>
    <row r="1976" spans="1:3" ht="12">
      <c r="A1976" s="44">
        <v>38687.68194444444</v>
      </c>
      <c r="B1976" s="40" t="s">
        <v>0</v>
      </c>
      <c r="C1976" s="40" t="s">
        <v>0</v>
      </c>
    </row>
    <row r="1977" spans="1:6" ht="12">
      <c r="A1977" s="44">
        <v>38687.69097222222</v>
      </c>
      <c r="D1977" s="40" t="s">
        <v>0</v>
      </c>
      <c r="E1977" s="40" t="s">
        <v>0</v>
      </c>
      <c r="F1977" s="40" t="s">
        <v>0</v>
      </c>
    </row>
    <row r="1978" spans="1:9" ht="12">
      <c r="A1978" s="44">
        <v>38687.7</v>
      </c>
      <c r="G1978" s="40" t="s">
        <v>0</v>
      </c>
      <c r="I1978" s="40" t="s">
        <v>0</v>
      </c>
    </row>
    <row r="1979" spans="1:9" ht="12">
      <c r="A1979" s="44">
        <v>38688.759722222225</v>
      </c>
      <c r="G1979" s="40" t="s">
        <v>0</v>
      </c>
      <c r="I1979" s="40" t="s">
        <v>0</v>
      </c>
    </row>
    <row r="1980" spans="1:6" ht="12">
      <c r="A1980" s="44">
        <v>38688.76736111111</v>
      </c>
      <c r="D1980" s="40" t="s">
        <v>0</v>
      </c>
      <c r="E1980" s="40" t="s">
        <v>0</v>
      </c>
      <c r="F1980" s="40" t="s">
        <v>0</v>
      </c>
    </row>
    <row r="1981" spans="1:9" ht="12">
      <c r="A1981" s="44">
        <v>38690.586805555555</v>
      </c>
      <c r="G1981" s="40" t="s">
        <v>0</v>
      </c>
      <c r="I1981" s="40" t="s">
        <v>0</v>
      </c>
    </row>
    <row r="1982" spans="1:6" ht="12">
      <c r="A1982" s="44">
        <v>38690.59305555555</v>
      </c>
      <c r="D1982" s="40" t="s">
        <v>0</v>
      </c>
      <c r="E1982" s="40" t="s">
        <v>0</v>
      </c>
      <c r="F1982" s="40" t="s">
        <v>0</v>
      </c>
    </row>
    <row r="1983" spans="1:3" ht="12">
      <c r="A1983" s="44">
        <v>38690.614583333336</v>
      </c>
      <c r="B1983" s="40" t="s">
        <v>0</v>
      </c>
      <c r="C1983" s="40" t="s">
        <v>0</v>
      </c>
    </row>
    <row r="1984" spans="1:3" ht="12">
      <c r="A1984" s="44">
        <v>38691.46319444444</v>
      </c>
      <c r="B1984" s="40" t="s">
        <v>0</v>
      </c>
      <c r="C1984" s="40" t="s">
        <v>0</v>
      </c>
    </row>
    <row r="1985" spans="1:3" ht="12">
      <c r="A1985" s="44">
        <v>38691.54722222222</v>
      </c>
      <c r="B1985" s="40" t="s">
        <v>0</v>
      </c>
      <c r="C1985" s="40" t="s">
        <v>0</v>
      </c>
    </row>
    <row r="1986" spans="1:6" ht="12">
      <c r="A1986" s="44">
        <v>38691.55416666667</v>
      </c>
      <c r="D1986" s="40" t="s">
        <v>0</v>
      </c>
      <c r="E1986" s="40" t="s">
        <v>0</v>
      </c>
      <c r="F1986" s="40" t="s">
        <v>0</v>
      </c>
    </row>
    <row r="1987" spans="1:3" ht="12">
      <c r="A1987" s="44">
        <v>38691.5875</v>
      </c>
      <c r="B1987" s="40" t="s">
        <v>0</v>
      </c>
      <c r="C1987" s="40" t="s">
        <v>0</v>
      </c>
    </row>
    <row r="1988" spans="1:6" ht="12">
      <c r="A1988" s="44">
        <v>38691.67986111111</v>
      </c>
      <c r="B1988" s="40" t="s">
        <v>0</v>
      </c>
      <c r="C1988" s="40" t="s">
        <v>0</v>
      </c>
      <c r="D1988" s="40" t="s">
        <v>0</v>
      </c>
      <c r="E1988" s="40" t="s">
        <v>0</v>
      </c>
      <c r="F1988" s="40" t="s">
        <v>0</v>
      </c>
    </row>
    <row r="1989" spans="1:3" ht="12">
      <c r="A1989" s="44">
        <v>38691.759722222225</v>
      </c>
      <c r="B1989" s="40" t="s">
        <v>0</v>
      </c>
      <c r="C1989" s="40" t="s">
        <v>0</v>
      </c>
    </row>
    <row r="1990" spans="1:6" ht="12">
      <c r="A1990" s="44">
        <v>38691.768055555556</v>
      </c>
      <c r="D1990" s="40" t="s">
        <v>0</v>
      </c>
      <c r="E1990" s="40" t="s">
        <v>0</v>
      </c>
      <c r="F1990" s="40" t="s">
        <v>0</v>
      </c>
    </row>
    <row r="1991" spans="1:9" ht="12">
      <c r="A1991" s="44">
        <v>38691.777083333334</v>
      </c>
      <c r="G1991" s="40" t="s">
        <v>0</v>
      </c>
      <c r="I1991" s="40" t="s">
        <v>0</v>
      </c>
    </row>
    <row r="1992" spans="1:9" ht="12">
      <c r="A1992" s="44">
        <v>38692.42986111111</v>
      </c>
      <c r="G1992" s="40" t="s">
        <v>0</v>
      </c>
      <c r="I1992" s="40" t="s">
        <v>0</v>
      </c>
    </row>
    <row r="1993" spans="1:6" ht="12">
      <c r="A1993" s="44">
        <v>38692.436111111114</v>
      </c>
      <c r="D1993" s="40" t="s">
        <v>0</v>
      </c>
      <c r="E1993" s="40" t="s">
        <v>0</v>
      </c>
      <c r="F1993" s="42" t="s">
        <v>1</v>
      </c>
    </row>
    <row r="1994" spans="1:3" ht="12">
      <c r="A1994" s="44">
        <v>38692.44305555556</v>
      </c>
      <c r="B1994" s="40" t="s">
        <v>0</v>
      </c>
      <c r="C1994" s="40" t="s">
        <v>0</v>
      </c>
    </row>
    <row r="1995" spans="1:3" ht="12">
      <c r="A1995" s="44">
        <v>38692.665972222225</v>
      </c>
      <c r="B1995" s="40" t="s">
        <v>0</v>
      </c>
      <c r="C1995" s="42" t="s">
        <v>1</v>
      </c>
    </row>
    <row r="1996" spans="1:6" ht="12">
      <c r="A1996" s="44">
        <v>38692.67847222222</v>
      </c>
      <c r="D1996" s="40" t="s">
        <v>0</v>
      </c>
      <c r="E1996" s="40" t="s">
        <v>0</v>
      </c>
      <c r="F1996" s="40" t="s">
        <v>0</v>
      </c>
    </row>
    <row r="1997" spans="1:9" ht="12">
      <c r="A1997" s="44">
        <v>38692.68541666667</v>
      </c>
      <c r="G1997" s="40" t="s">
        <v>0</v>
      </c>
      <c r="I1997" s="40" t="s">
        <v>0</v>
      </c>
    </row>
    <row r="1998" spans="1:11" ht="12">
      <c r="A1998" s="44">
        <v>38693.302083333336</v>
      </c>
      <c r="J1998" s="42" t="s">
        <v>1</v>
      </c>
      <c r="K1998" s="40" t="s">
        <v>0</v>
      </c>
    </row>
    <row r="1999" spans="1:9" ht="12">
      <c r="A1999" s="44">
        <v>38693.43680555555</v>
      </c>
      <c r="G1999" s="40" t="s">
        <v>0</v>
      </c>
      <c r="I1999" s="40" t="s">
        <v>0</v>
      </c>
    </row>
    <row r="2000" spans="1:6" ht="12">
      <c r="A2000" s="44">
        <v>38693.44375</v>
      </c>
      <c r="D2000" s="40" t="s">
        <v>0</v>
      </c>
      <c r="E2000" s="40" t="s">
        <v>0</v>
      </c>
      <c r="F2000" s="40" t="s">
        <v>0</v>
      </c>
    </row>
    <row r="2001" spans="1:3" ht="12">
      <c r="A2001" s="44">
        <v>38693.45347222222</v>
      </c>
      <c r="B2001" s="40" t="s">
        <v>0</v>
      </c>
      <c r="C2001" s="40" t="s">
        <v>0</v>
      </c>
    </row>
    <row r="2002" spans="1:3" ht="12">
      <c r="A2002" s="44">
        <v>38693.78333333333</v>
      </c>
      <c r="B2002" s="40" t="s">
        <v>0</v>
      </c>
      <c r="C2002" s="42" t="s">
        <v>1</v>
      </c>
    </row>
    <row r="2003" spans="1:6" ht="12">
      <c r="A2003" s="44">
        <v>38693.78888888889</v>
      </c>
      <c r="D2003" s="40" t="s">
        <v>0</v>
      </c>
      <c r="E2003" s="40" t="s">
        <v>0</v>
      </c>
      <c r="F2003" s="40" t="s">
        <v>0</v>
      </c>
    </row>
    <row r="2004" spans="1:9" ht="12">
      <c r="A2004" s="44">
        <v>38694.464583333334</v>
      </c>
      <c r="G2004" s="40" t="s">
        <v>0</v>
      </c>
      <c r="I2004" s="40" t="s">
        <v>0</v>
      </c>
    </row>
    <row r="2005" spans="1:6" ht="12">
      <c r="A2005" s="44">
        <v>38694.47083333333</v>
      </c>
      <c r="D2005" s="40" t="s">
        <v>0</v>
      </c>
      <c r="E2005" s="40" t="s">
        <v>0</v>
      </c>
      <c r="F2005" s="40" t="s">
        <v>0</v>
      </c>
    </row>
    <row r="2006" spans="1:3" ht="12">
      <c r="A2006" s="44">
        <v>38694.47777777778</v>
      </c>
      <c r="B2006" s="40" t="s">
        <v>0</v>
      </c>
      <c r="C2006" s="40" t="s">
        <v>0</v>
      </c>
    </row>
    <row r="2007" spans="1:3" ht="12">
      <c r="A2007" s="44">
        <v>38694.555555555555</v>
      </c>
      <c r="B2007" s="40" t="s">
        <v>0</v>
      </c>
      <c r="C2007" s="40" t="s">
        <v>0</v>
      </c>
    </row>
    <row r="2008" spans="1:3" ht="12">
      <c r="A2008" s="44">
        <v>38694.77013888889</v>
      </c>
      <c r="B2008" s="40" t="s">
        <v>0</v>
      </c>
      <c r="C2008" s="42" t="s">
        <v>1</v>
      </c>
    </row>
    <row r="2009" spans="1:6" ht="12">
      <c r="A2009" s="44">
        <v>38694.777083333334</v>
      </c>
      <c r="D2009" s="40" t="s">
        <v>0</v>
      </c>
      <c r="E2009" s="40" t="s">
        <v>0</v>
      </c>
      <c r="F2009" s="40" t="s">
        <v>0</v>
      </c>
    </row>
    <row r="2010" spans="1:9" ht="12">
      <c r="A2010" s="44">
        <v>38694.78472222222</v>
      </c>
      <c r="G2010" s="40" t="s">
        <v>0</v>
      </c>
      <c r="I2010" s="40" t="s">
        <v>0</v>
      </c>
    </row>
    <row r="2011" spans="1:9" ht="12">
      <c r="A2011" s="44">
        <v>38695.305555555555</v>
      </c>
      <c r="I2011" s="42" t="s">
        <v>1</v>
      </c>
    </row>
    <row r="2012" spans="1:9" ht="12">
      <c r="A2012" s="44">
        <v>38695.364583333336</v>
      </c>
      <c r="I2012" s="42" t="s">
        <v>1</v>
      </c>
    </row>
    <row r="2013" spans="1:9" ht="12">
      <c r="A2013" s="44">
        <v>38695.42847222222</v>
      </c>
      <c r="G2013" s="40" t="s">
        <v>0</v>
      </c>
      <c r="I2013" s="40" t="s">
        <v>0</v>
      </c>
    </row>
    <row r="2014" spans="1:6" ht="12">
      <c r="A2014" s="44">
        <v>38695.43680555555</v>
      </c>
      <c r="D2014" s="40" t="s">
        <v>0</v>
      </c>
      <c r="E2014" s="40" t="s">
        <v>0</v>
      </c>
      <c r="F2014" s="40" t="s">
        <v>0</v>
      </c>
    </row>
    <row r="2015" spans="1:3" ht="12">
      <c r="A2015" s="44">
        <v>38695.44305555556</v>
      </c>
      <c r="B2015" s="40" t="s">
        <v>0</v>
      </c>
      <c r="C2015" s="40" t="s">
        <v>0</v>
      </c>
    </row>
    <row r="2016" spans="1:3" ht="12">
      <c r="A2016" s="44">
        <v>38695.652083333334</v>
      </c>
      <c r="B2016" s="40" t="s">
        <v>0</v>
      </c>
      <c r="C2016" s="40" t="s">
        <v>0</v>
      </c>
    </row>
    <row r="2017" spans="1:6" ht="12">
      <c r="A2017" s="44">
        <v>38695.65972222222</v>
      </c>
      <c r="D2017" s="40" t="s">
        <v>0</v>
      </c>
      <c r="E2017" s="40" t="s">
        <v>0</v>
      </c>
      <c r="F2017" s="40" t="s">
        <v>0</v>
      </c>
    </row>
    <row r="2018" spans="1:9" ht="12">
      <c r="A2018" s="44">
        <v>38695.6875</v>
      </c>
      <c r="I2018" s="40" t="s">
        <v>0</v>
      </c>
    </row>
    <row r="2019" spans="1:5" ht="12">
      <c r="A2019" s="44">
        <v>38696.52916666667</v>
      </c>
      <c r="E2019" s="40" t="s">
        <v>0</v>
      </c>
    </row>
    <row r="2020" spans="1:3" ht="12">
      <c r="A2020" s="44">
        <v>38696.60625</v>
      </c>
      <c r="B2020" s="40" t="s">
        <v>0</v>
      </c>
      <c r="C2020" s="40" t="s">
        <v>0</v>
      </c>
    </row>
    <row r="2021" spans="1:11" ht="12">
      <c r="A2021" s="44">
        <v>38696.614583333336</v>
      </c>
      <c r="J2021" s="42" t="s">
        <v>1</v>
      </c>
      <c r="K2021" s="40" t="s">
        <v>0</v>
      </c>
    </row>
    <row r="2022" spans="1:11" ht="12">
      <c r="A2022" s="44">
        <v>38696.979166666664</v>
      </c>
      <c r="J2022" s="42" t="s">
        <v>1</v>
      </c>
      <c r="K2022" s="40" t="s">
        <v>0</v>
      </c>
    </row>
    <row r="2023" spans="1:3" ht="12">
      <c r="A2023" s="44">
        <v>38696.98333333333</v>
      </c>
      <c r="B2023" s="40" t="s">
        <v>0</v>
      </c>
      <c r="C2023" s="40" t="s">
        <v>0</v>
      </c>
    </row>
    <row r="2024" spans="1:11" ht="12">
      <c r="A2024" s="44">
        <v>38697.364583333336</v>
      </c>
      <c r="J2024" s="42" t="s">
        <v>1</v>
      </c>
      <c r="K2024" s="43" t="s">
        <v>32</v>
      </c>
    </row>
    <row r="2025" spans="1:11" ht="12">
      <c r="A2025" s="44">
        <v>38697.46875</v>
      </c>
      <c r="J2025" s="42" t="s">
        <v>1</v>
      </c>
      <c r="K2025" s="40" t="s">
        <v>0</v>
      </c>
    </row>
    <row r="2026" spans="1:6" ht="12">
      <c r="A2026" s="44">
        <v>38698.345138888886</v>
      </c>
      <c r="E2026" s="40" t="s">
        <v>0</v>
      </c>
      <c r="F2026" s="40" t="s">
        <v>0</v>
      </c>
    </row>
    <row r="2027" spans="1:9" ht="12">
      <c r="A2027" s="44">
        <v>38698.48402777778</v>
      </c>
      <c r="G2027" s="40" t="s">
        <v>0</v>
      </c>
      <c r="I2027" s="40" t="s">
        <v>0</v>
      </c>
    </row>
    <row r="2028" spans="1:6" ht="12">
      <c r="A2028" s="44">
        <v>38698.49097222222</v>
      </c>
      <c r="D2028" s="40" t="s">
        <v>0</v>
      </c>
      <c r="E2028" s="40" t="s">
        <v>0</v>
      </c>
      <c r="F2028" s="40" t="s">
        <v>0</v>
      </c>
    </row>
    <row r="2029" spans="1:3" ht="12">
      <c r="A2029" s="44">
        <v>38698.5</v>
      </c>
      <c r="B2029" s="40" t="s">
        <v>0</v>
      </c>
      <c r="C2029" s="40" t="s">
        <v>0</v>
      </c>
    </row>
    <row r="2030" spans="1:3" ht="12">
      <c r="A2030" s="44">
        <v>38698.55972222222</v>
      </c>
      <c r="B2030" s="40" t="s">
        <v>0</v>
      </c>
      <c r="C2030" s="40" t="s">
        <v>0</v>
      </c>
    </row>
    <row r="2031" spans="1:6" ht="12">
      <c r="A2031" s="44">
        <v>38698.566666666666</v>
      </c>
      <c r="D2031" s="40" t="s">
        <v>0</v>
      </c>
      <c r="E2031" s="40" t="s">
        <v>0</v>
      </c>
      <c r="F2031" s="40" t="s">
        <v>0</v>
      </c>
    </row>
    <row r="2032" spans="1:6" ht="12">
      <c r="A2032" s="44">
        <v>38698.643055555556</v>
      </c>
      <c r="D2032" s="40" t="s">
        <v>0</v>
      </c>
      <c r="E2032" s="40" t="s">
        <v>0</v>
      </c>
      <c r="F2032" s="40" t="s">
        <v>0</v>
      </c>
    </row>
    <row r="2033" spans="1:3" ht="12">
      <c r="A2033" s="44">
        <v>38698.65</v>
      </c>
      <c r="B2033" s="40" t="s">
        <v>0</v>
      </c>
      <c r="C2033" s="40" t="s">
        <v>0</v>
      </c>
    </row>
    <row r="2034" spans="1:6" ht="12">
      <c r="A2034" s="44">
        <v>38698.720138888886</v>
      </c>
      <c r="E2034" s="40" t="s">
        <v>0</v>
      </c>
      <c r="F2034" s="40" t="s">
        <v>0</v>
      </c>
    </row>
    <row r="2035" spans="1:3" ht="12">
      <c r="A2035" s="44">
        <v>38698.822916666664</v>
      </c>
      <c r="B2035" s="40" t="s">
        <v>0</v>
      </c>
      <c r="C2035" s="40" t="s">
        <v>0</v>
      </c>
    </row>
    <row r="2036" spans="1:6" ht="12">
      <c r="A2036" s="44">
        <v>38698.830555555556</v>
      </c>
      <c r="D2036" s="40" t="s">
        <v>0</v>
      </c>
      <c r="E2036" s="40" t="s">
        <v>0</v>
      </c>
      <c r="F2036" s="40" t="s">
        <v>0</v>
      </c>
    </row>
    <row r="2037" spans="1:9" ht="12">
      <c r="A2037" s="44">
        <v>38698.8375</v>
      </c>
      <c r="G2037" s="40" t="s">
        <v>0</v>
      </c>
      <c r="I2037" s="40" t="s">
        <v>0</v>
      </c>
    </row>
    <row r="2038" spans="1:9" ht="12">
      <c r="A2038" s="44">
        <v>38699.436111111114</v>
      </c>
      <c r="G2038" s="40" t="s">
        <v>0</v>
      </c>
      <c r="I2038" s="40" t="s">
        <v>0</v>
      </c>
    </row>
    <row r="2039" spans="1:6" ht="12">
      <c r="A2039" s="44">
        <v>38699.441666666666</v>
      </c>
      <c r="D2039" s="40" t="s">
        <v>0</v>
      </c>
      <c r="E2039" s="40" t="s">
        <v>0</v>
      </c>
      <c r="F2039" s="42" t="s">
        <v>1</v>
      </c>
    </row>
    <row r="2040" spans="1:3" ht="12">
      <c r="A2040" s="44">
        <v>38699.447916666664</v>
      </c>
      <c r="B2040" s="40" t="s">
        <v>0</v>
      </c>
      <c r="C2040" s="40" t="s">
        <v>0</v>
      </c>
    </row>
    <row r="2041" spans="1:3" ht="12">
      <c r="A2041" s="44">
        <v>38699.74444444444</v>
      </c>
      <c r="B2041" s="40" t="s">
        <v>0</v>
      </c>
      <c r="C2041" s="40" t="s">
        <v>0</v>
      </c>
    </row>
    <row r="2042" spans="1:6" ht="12">
      <c r="A2042" s="44">
        <v>38699.75069444445</v>
      </c>
      <c r="D2042" s="40" t="s">
        <v>0</v>
      </c>
      <c r="E2042" s="40" t="s">
        <v>0</v>
      </c>
      <c r="F2042" s="40" t="s">
        <v>0</v>
      </c>
    </row>
    <row r="2043" spans="1:9" ht="12">
      <c r="A2043" s="44">
        <v>38699.75902777778</v>
      </c>
      <c r="G2043" s="40" t="s">
        <v>0</v>
      </c>
      <c r="I2043" s="40" t="s">
        <v>0</v>
      </c>
    </row>
    <row r="2044" spans="1:6" ht="12">
      <c r="A2044" s="44">
        <v>38699.77013888889</v>
      </c>
      <c r="E2044" s="40" t="s">
        <v>0</v>
      </c>
      <c r="F2044" s="40" t="s">
        <v>0</v>
      </c>
    </row>
    <row r="2045" spans="1:6" ht="12">
      <c r="A2045" s="44">
        <v>38700.35972222222</v>
      </c>
      <c r="E2045" s="40" t="s">
        <v>0</v>
      </c>
      <c r="F2045" s="42" t="s">
        <v>1</v>
      </c>
    </row>
    <row r="2046" spans="1:9" ht="12">
      <c r="A2046" s="44">
        <v>38700.44375</v>
      </c>
      <c r="G2046" s="40" t="s">
        <v>0</v>
      </c>
      <c r="I2046" s="40" t="s">
        <v>0</v>
      </c>
    </row>
    <row r="2047" spans="1:6" ht="12">
      <c r="A2047" s="44">
        <v>38700.45</v>
      </c>
      <c r="D2047" s="40" t="s">
        <v>0</v>
      </c>
      <c r="E2047" s="40" t="s">
        <v>0</v>
      </c>
      <c r="F2047" s="42" t="s">
        <v>1</v>
      </c>
    </row>
    <row r="2048" spans="1:3" ht="12">
      <c r="A2048" s="44">
        <v>38700.45694444444</v>
      </c>
      <c r="B2048" s="40" t="s">
        <v>0</v>
      </c>
      <c r="C2048" s="40" t="s">
        <v>0</v>
      </c>
    </row>
    <row r="2049" spans="1:3" ht="12">
      <c r="A2049" s="44">
        <v>38700.72083333333</v>
      </c>
      <c r="B2049" s="40" t="s">
        <v>0</v>
      </c>
      <c r="C2049" s="42" t="s">
        <v>1</v>
      </c>
    </row>
    <row r="2050" spans="1:3" ht="12">
      <c r="A2050" s="44">
        <v>38700.97083333333</v>
      </c>
      <c r="B2050" s="40" t="s">
        <v>0</v>
      </c>
      <c r="C2050" s="40" t="s">
        <v>0</v>
      </c>
    </row>
    <row r="2051" spans="1:11" ht="12">
      <c r="A2051" s="44">
        <v>38701.30069444444</v>
      </c>
      <c r="J2051" s="42" t="s">
        <v>1</v>
      </c>
      <c r="K2051" s="40" t="s">
        <v>0</v>
      </c>
    </row>
    <row r="2052" spans="1:6" ht="12">
      <c r="A2052" s="44">
        <v>38701.370833333334</v>
      </c>
      <c r="E2052" s="40" t="s">
        <v>0</v>
      </c>
      <c r="F2052" s="42" t="s">
        <v>1</v>
      </c>
    </row>
    <row r="2053" spans="1:9" ht="12">
      <c r="A2053" s="44">
        <v>38701.5125</v>
      </c>
      <c r="G2053" s="40" t="s">
        <v>0</v>
      </c>
      <c r="I2053" s="40" t="s">
        <v>0</v>
      </c>
    </row>
    <row r="2054" spans="1:6" ht="12">
      <c r="A2054" s="44">
        <v>38701.51944444444</v>
      </c>
      <c r="D2054" s="40" t="s">
        <v>0</v>
      </c>
      <c r="E2054" s="40" t="s">
        <v>0</v>
      </c>
      <c r="F2054" s="42" t="s">
        <v>1</v>
      </c>
    </row>
    <row r="2055" spans="1:3" ht="12">
      <c r="A2055" s="44">
        <v>38701.52638888889</v>
      </c>
      <c r="B2055" s="40" t="s">
        <v>0</v>
      </c>
      <c r="C2055" s="40" t="s">
        <v>0</v>
      </c>
    </row>
    <row r="2056" spans="1:11" ht="12">
      <c r="A2056" s="44">
        <v>38702.006944444445</v>
      </c>
      <c r="J2056" s="42" t="s">
        <v>1</v>
      </c>
      <c r="K2056" s="40" t="s">
        <v>0</v>
      </c>
    </row>
    <row r="2057" spans="1:6" ht="12">
      <c r="A2057" s="44">
        <v>38702.37291666667</v>
      </c>
      <c r="E2057" s="40" t="s">
        <v>0</v>
      </c>
      <c r="F2057" s="40" t="s">
        <v>0</v>
      </c>
    </row>
    <row r="2058" spans="1:9" ht="12">
      <c r="A2058" s="44">
        <v>38702.4625</v>
      </c>
      <c r="G2058" s="40" t="s">
        <v>0</v>
      </c>
      <c r="H2058" s="40" t="s">
        <v>0</v>
      </c>
      <c r="I2058" s="42" t="s">
        <v>1</v>
      </c>
    </row>
    <row r="2059" spans="1:6" ht="12">
      <c r="A2059" s="44">
        <v>38702.46944444445</v>
      </c>
      <c r="D2059" s="40" t="s">
        <v>0</v>
      </c>
      <c r="E2059" s="40" t="s">
        <v>0</v>
      </c>
      <c r="F2059" s="42" t="s">
        <v>1</v>
      </c>
    </row>
    <row r="2060" spans="1:3" ht="12">
      <c r="A2060" s="44">
        <v>38702.47777777778</v>
      </c>
      <c r="B2060" s="40" t="s">
        <v>0</v>
      </c>
      <c r="C2060" s="40" t="s">
        <v>0</v>
      </c>
    </row>
    <row r="2061" spans="1:3" ht="12">
      <c r="A2061" s="44">
        <v>38702.74097222222</v>
      </c>
      <c r="B2061" s="40" t="s">
        <v>0</v>
      </c>
      <c r="C2061" s="42" t="s">
        <v>1</v>
      </c>
    </row>
    <row r="2062" spans="1:6" ht="12">
      <c r="A2062" s="44">
        <v>38702.9875</v>
      </c>
      <c r="D2062" s="40" t="s">
        <v>0</v>
      </c>
      <c r="E2062" s="40" t="s">
        <v>0</v>
      </c>
      <c r="F2062" s="40" t="s">
        <v>0</v>
      </c>
    </row>
    <row r="2063" spans="1:9" ht="12">
      <c r="A2063" s="44">
        <v>38702.993055555555</v>
      </c>
      <c r="G2063" s="40" t="s">
        <v>0</v>
      </c>
      <c r="I2063" s="40" t="s">
        <v>0</v>
      </c>
    </row>
    <row r="2064" spans="1:5" ht="12">
      <c r="A2064" s="44">
        <v>38705.36736111111</v>
      </c>
      <c r="E2064" s="40" t="s">
        <v>0</v>
      </c>
    </row>
    <row r="2065" spans="1:9" ht="12">
      <c r="A2065" s="44">
        <v>38705.427777777775</v>
      </c>
      <c r="G2065" s="40" t="s">
        <v>0</v>
      </c>
      <c r="I2065" s="40" t="s">
        <v>0</v>
      </c>
    </row>
    <row r="2066" spans="1:6" ht="12">
      <c r="A2066" s="44">
        <v>38705.43472222222</v>
      </c>
      <c r="D2066" s="40" t="s">
        <v>0</v>
      </c>
      <c r="E2066" s="40" t="s">
        <v>0</v>
      </c>
      <c r="F2066" s="42" t="s">
        <v>1</v>
      </c>
    </row>
    <row r="2067" spans="1:3" ht="12">
      <c r="A2067" s="44">
        <v>38705.44027777778</v>
      </c>
      <c r="B2067" s="40" t="s">
        <v>0</v>
      </c>
      <c r="C2067" s="40" t="s">
        <v>0</v>
      </c>
    </row>
    <row r="2068" spans="1:6" ht="12">
      <c r="A2068" s="44">
        <v>38705.57013888889</v>
      </c>
      <c r="B2068" s="40" t="s">
        <v>0</v>
      </c>
      <c r="C2068" s="40" t="s">
        <v>0</v>
      </c>
      <c r="D2068" s="40" t="s">
        <v>0</v>
      </c>
      <c r="E2068" s="40" t="s">
        <v>0</v>
      </c>
      <c r="F2068" s="40" t="s">
        <v>0</v>
      </c>
    </row>
    <row r="2069" spans="1:3" ht="12">
      <c r="A2069" s="44">
        <v>38705.666666666664</v>
      </c>
      <c r="B2069" s="40" t="s">
        <v>0</v>
      </c>
      <c r="C2069" s="40" t="s">
        <v>0</v>
      </c>
    </row>
    <row r="2070" spans="1:6" ht="12">
      <c r="A2070" s="44">
        <v>38705.67361111111</v>
      </c>
      <c r="D2070" s="40" t="s">
        <v>0</v>
      </c>
      <c r="E2070" s="40" t="s">
        <v>0</v>
      </c>
      <c r="F2070" s="40" t="s">
        <v>0</v>
      </c>
    </row>
    <row r="2071" spans="1:9" ht="12">
      <c r="A2071" s="44">
        <v>38705.68125</v>
      </c>
      <c r="G2071" s="40" t="s">
        <v>0</v>
      </c>
      <c r="I2071" s="40" t="s">
        <v>0</v>
      </c>
    </row>
    <row r="2072" spans="1:11" ht="12">
      <c r="A2072" s="44">
        <v>38705.888194444444</v>
      </c>
      <c r="J2072" s="42" t="s">
        <v>1</v>
      </c>
      <c r="K2072" s="40" t="s">
        <v>0</v>
      </c>
    </row>
    <row r="2073" spans="1:3" ht="12">
      <c r="A2073" s="44">
        <v>38706.5</v>
      </c>
      <c r="B2073" s="40" t="s">
        <v>0</v>
      </c>
      <c r="C2073" s="40" t="s">
        <v>0</v>
      </c>
    </row>
    <row r="2074" spans="1:3" ht="12">
      <c r="A2074" s="44">
        <v>38706.65347222222</v>
      </c>
      <c r="B2074" s="40" t="s">
        <v>0</v>
      </c>
      <c r="C2074" s="40" t="s">
        <v>0</v>
      </c>
    </row>
    <row r="2075" spans="1:3" ht="12">
      <c r="A2075" s="44">
        <v>38706.69583333333</v>
      </c>
      <c r="B2075" s="40" t="s">
        <v>0</v>
      </c>
      <c r="C2075" s="40" t="s">
        <v>0</v>
      </c>
    </row>
    <row r="2076" spans="1:6" ht="12">
      <c r="A2076" s="44">
        <v>38707.34375</v>
      </c>
      <c r="E2076" s="43" t="s">
        <v>32</v>
      </c>
      <c r="F2076" s="43" t="s">
        <v>32</v>
      </c>
    </row>
    <row r="2077" spans="1:9" ht="12">
      <c r="A2077" s="44">
        <v>38707.436111111114</v>
      </c>
      <c r="G2077" s="40" t="s">
        <v>0</v>
      </c>
      <c r="I2077" s="40" t="s">
        <v>0</v>
      </c>
    </row>
    <row r="2078" spans="1:6" ht="12">
      <c r="A2078" s="44">
        <v>38707.441666666666</v>
      </c>
      <c r="D2078" s="40" t="s">
        <v>0</v>
      </c>
      <c r="E2078" s="40" t="s">
        <v>0</v>
      </c>
      <c r="F2078" s="42" t="s">
        <v>1</v>
      </c>
    </row>
    <row r="2079" spans="1:3" ht="12">
      <c r="A2079" s="44">
        <v>38707.506944444445</v>
      </c>
      <c r="B2079" s="40" t="s">
        <v>0</v>
      </c>
      <c r="C2079" s="40" t="s">
        <v>0</v>
      </c>
    </row>
    <row r="2080" spans="1:6" ht="12">
      <c r="A2080" s="44">
        <v>38707.666666666664</v>
      </c>
      <c r="E2080" s="40" t="s">
        <v>0</v>
      </c>
      <c r="F2080" s="42" t="s">
        <v>1</v>
      </c>
    </row>
    <row r="2081" spans="1:3" ht="12">
      <c r="A2081" s="44">
        <v>38707.725</v>
      </c>
      <c r="B2081" s="40" t="s">
        <v>0</v>
      </c>
      <c r="C2081" s="40" t="s">
        <v>0</v>
      </c>
    </row>
    <row r="2082" spans="1:6" ht="12">
      <c r="A2082" s="44">
        <v>38707.73402777778</v>
      </c>
      <c r="D2082" s="40" t="s">
        <v>0</v>
      </c>
      <c r="E2082" s="40" t="s">
        <v>0</v>
      </c>
      <c r="F2082" s="40" t="s">
        <v>0</v>
      </c>
    </row>
    <row r="2083" spans="1:9" ht="12">
      <c r="A2083" s="44">
        <v>38707.74375</v>
      </c>
      <c r="G2083" s="40" t="s">
        <v>0</v>
      </c>
      <c r="I2083" s="40" t="s">
        <v>0</v>
      </c>
    </row>
    <row r="2084" spans="1:6" ht="12">
      <c r="A2084" s="44">
        <v>38708.35833333333</v>
      </c>
      <c r="E2084" s="40" t="s">
        <v>0</v>
      </c>
      <c r="F2084" s="42" t="s">
        <v>1</v>
      </c>
    </row>
    <row r="2085" spans="1:9" ht="12">
      <c r="A2085" s="44">
        <v>38708.427777777775</v>
      </c>
      <c r="G2085" s="40" t="s">
        <v>0</v>
      </c>
      <c r="I2085" s="40" t="s">
        <v>0</v>
      </c>
    </row>
    <row r="2086" spans="1:6" ht="12">
      <c r="A2086" s="44">
        <v>38708.43472222222</v>
      </c>
      <c r="D2086" s="40" t="s">
        <v>0</v>
      </c>
      <c r="E2086" s="40" t="s">
        <v>0</v>
      </c>
      <c r="F2086" s="42" t="s">
        <v>1</v>
      </c>
    </row>
    <row r="2087" spans="1:3" ht="12">
      <c r="A2087" s="44">
        <v>38708.444444444445</v>
      </c>
      <c r="B2087" s="40" t="s">
        <v>0</v>
      </c>
      <c r="C2087" s="42" t="s">
        <v>1</v>
      </c>
    </row>
    <row r="2088" spans="1:6" ht="12">
      <c r="A2088" s="44">
        <v>38708.56805555556</v>
      </c>
      <c r="F2088" s="42" t="s">
        <v>1</v>
      </c>
    </row>
    <row r="2089" spans="1:6" ht="12">
      <c r="A2089" s="44">
        <v>38708.59305555555</v>
      </c>
      <c r="B2089" s="40" t="s">
        <v>0</v>
      </c>
      <c r="C2089" s="42" t="s">
        <v>1</v>
      </c>
      <c r="D2089" s="40" t="s">
        <v>0</v>
      </c>
      <c r="E2089" s="40" t="s">
        <v>0</v>
      </c>
      <c r="F2089" s="42" t="s">
        <v>1</v>
      </c>
    </row>
    <row r="2090" spans="1:6" ht="12">
      <c r="A2090" s="44">
        <v>38708.666666666664</v>
      </c>
      <c r="E2090" s="40" t="s">
        <v>0</v>
      </c>
      <c r="F2090" s="42" t="s">
        <v>1</v>
      </c>
    </row>
    <row r="2091" spans="1:9" ht="12">
      <c r="A2091" s="44">
        <v>38708.944444444445</v>
      </c>
      <c r="I2091" s="40" t="s">
        <v>0</v>
      </c>
    </row>
    <row r="2092" spans="1:9" ht="12">
      <c r="A2092" s="44">
        <v>38709.64027777778</v>
      </c>
      <c r="I2092" s="40" t="s">
        <v>0</v>
      </c>
    </row>
    <row r="2093" spans="1:6" ht="12">
      <c r="A2093" s="44">
        <v>38709.72152777778</v>
      </c>
      <c r="D2093" s="40" t="s">
        <v>0</v>
      </c>
      <c r="E2093" s="40" t="s">
        <v>0</v>
      </c>
      <c r="F2093" s="40" t="s">
        <v>0</v>
      </c>
    </row>
    <row r="2094" spans="1:6" ht="12">
      <c r="A2094" s="44">
        <v>38709.82916666667</v>
      </c>
      <c r="D2094" s="40" t="s">
        <v>0</v>
      </c>
      <c r="E2094" s="40" t="s">
        <v>0</v>
      </c>
      <c r="F2094" s="40" t="s">
        <v>0</v>
      </c>
    </row>
    <row r="2095" spans="1:9" ht="12">
      <c r="A2095" s="44">
        <v>38709.836805555555</v>
      </c>
      <c r="G2095" s="40" t="s">
        <v>0</v>
      </c>
      <c r="I2095" s="40" t="s">
        <v>0</v>
      </c>
    </row>
    <row r="2096" spans="1:6" ht="12">
      <c r="A2096" s="44">
        <v>38713.21527777778</v>
      </c>
      <c r="D2096" s="40" t="s">
        <v>0</v>
      </c>
      <c r="E2096" s="40" t="s">
        <v>0</v>
      </c>
      <c r="F2096" s="40" t="s">
        <v>0</v>
      </c>
    </row>
    <row r="2097" spans="1:3" ht="12">
      <c r="A2097" s="44">
        <v>38713.21944444445</v>
      </c>
      <c r="B2097" s="40" t="s">
        <v>0</v>
      </c>
      <c r="C2097" s="40" t="s">
        <v>0</v>
      </c>
    </row>
    <row r="2098" spans="1:6" ht="12">
      <c r="A2098" s="44">
        <v>38713.25069444445</v>
      </c>
      <c r="D2098" s="40" t="s">
        <v>0</v>
      </c>
      <c r="E2098" s="40" t="s">
        <v>0</v>
      </c>
      <c r="F2098" s="40" t="s">
        <v>0</v>
      </c>
    </row>
    <row r="2099" spans="1:6" ht="12">
      <c r="A2099" s="44">
        <v>38713.313888888886</v>
      </c>
      <c r="D2099" s="40" t="s">
        <v>0</v>
      </c>
      <c r="E2099" s="40" t="s">
        <v>0</v>
      </c>
      <c r="F2099" s="40" t="s">
        <v>0</v>
      </c>
    </row>
    <row r="2100" spans="1:3" ht="12">
      <c r="A2100" s="44">
        <v>38713.31805555556</v>
      </c>
      <c r="B2100" s="40" t="s">
        <v>0</v>
      </c>
      <c r="C2100" s="40" t="s">
        <v>0</v>
      </c>
    </row>
    <row r="2101" spans="1:6" ht="12">
      <c r="A2101" s="44">
        <v>38713.34305555555</v>
      </c>
      <c r="D2101" s="40" t="s">
        <v>0</v>
      </c>
      <c r="E2101" s="40" t="s">
        <v>0</v>
      </c>
      <c r="F2101" s="40" t="s">
        <v>0</v>
      </c>
    </row>
    <row r="2102" spans="1:6" ht="12">
      <c r="A2102" s="44">
        <v>38713.40902777778</v>
      </c>
      <c r="D2102" s="40" t="s">
        <v>0</v>
      </c>
      <c r="E2102" s="40" t="s">
        <v>0</v>
      </c>
      <c r="F2102" s="40" t="s">
        <v>0</v>
      </c>
    </row>
    <row r="2103" spans="1:3" ht="12">
      <c r="A2103" s="44">
        <v>38713.413194444445</v>
      </c>
      <c r="B2103" s="40" t="s">
        <v>0</v>
      </c>
      <c r="C2103" s="40" t="s">
        <v>0</v>
      </c>
    </row>
    <row r="2104" spans="1:6" ht="12">
      <c r="A2104" s="44">
        <v>38713.42916666667</v>
      </c>
      <c r="D2104" s="40" t="s">
        <v>0</v>
      </c>
      <c r="E2104" s="40" t="s">
        <v>0</v>
      </c>
      <c r="F2104" s="40" t="s">
        <v>0</v>
      </c>
    </row>
    <row r="2105" spans="1:3" ht="12">
      <c r="A2105" s="44">
        <v>38713.4375</v>
      </c>
      <c r="B2105" s="40" t="s">
        <v>0</v>
      </c>
      <c r="C2105" s="40" t="s">
        <v>0</v>
      </c>
    </row>
    <row r="2106" spans="1:6" ht="12">
      <c r="A2106" s="44">
        <v>38713.44027777778</v>
      </c>
      <c r="D2106" s="40" t="s">
        <v>0</v>
      </c>
      <c r="E2106" s="40" t="s">
        <v>0</v>
      </c>
      <c r="F2106" s="40" t="s">
        <v>0</v>
      </c>
    </row>
    <row r="2107" spans="1:6" ht="12">
      <c r="A2107" s="44">
        <v>38713.50069444445</v>
      </c>
      <c r="D2107" s="40" t="s">
        <v>0</v>
      </c>
      <c r="E2107" s="40" t="s">
        <v>0</v>
      </c>
      <c r="F2107" s="40" t="s">
        <v>0</v>
      </c>
    </row>
    <row r="2108" spans="1:3" ht="12">
      <c r="A2108" s="44">
        <v>38713.50486111111</v>
      </c>
      <c r="B2108" s="40" t="s">
        <v>0</v>
      </c>
      <c r="C2108" s="40" t="s">
        <v>0</v>
      </c>
    </row>
    <row r="2109" spans="1:3" ht="12">
      <c r="A2109" s="44">
        <v>38713.52777777778</v>
      </c>
      <c r="B2109" s="40" t="s">
        <v>0</v>
      </c>
      <c r="C2109" s="40" t="s">
        <v>0</v>
      </c>
    </row>
    <row r="2110" spans="1:6" ht="12">
      <c r="A2110" s="44">
        <v>38713.53194444445</v>
      </c>
      <c r="D2110" s="40" t="s">
        <v>0</v>
      </c>
      <c r="E2110" s="40" t="s">
        <v>0</v>
      </c>
      <c r="F2110" s="40" t="s">
        <v>0</v>
      </c>
    </row>
    <row r="2111" spans="1:6" ht="12">
      <c r="A2111" s="44">
        <v>38713.59166666667</v>
      </c>
      <c r="D2111" s="40" t="s">
        <v>0</v>
      </c>
      <c r="E2111" s="40" t="s">
        <v>0</v>
      </c>
      <c r="F2111" s="40" t="s">
        <v>0</v>
      </c>
    </row>
    <row r="2112" spans="1:3" ht="12">
      <c r="A2112" s="44">
        <v>38713.620833333334</v>
      </c>
      <c r="B2112" s="40" t="s">
        <v>0</v>
      </c>
      <c r="C2112" s="43" t="s">
        <v>35</v>
      </c>
    </row>
    <row r="2113" spans="1:3" ht="12">
      <c r="A2113" s="44">
        <v>38713.63055555556</v>
      </c>
      <c r="B2113" s="40" t="s">
        <v>0</v>
      </c>
      <c r="C2113" s="40" t="s">
        <v>0</v>
      </c>
    </row>
    <row r="2114" spans="1:6" ht="12">
      <c r="A2114" s="44">
        <v>38713.638194444444</v>
      </c>
      <c r="D2114" s="40" t="s">
        <v>0</v>
      </c>
      <c r="E2114" s="40" t="s">
        <v>0</v>
      </c>
      <c r="F2114" s="40" t="s">
        <v>0</v>
      </c>
    </row>
    <row r="2115" spans="1:9" ht="12">
      <c r="A2115" s="44">
        <v>38713.645833333336</v>
      </c>
      <c r="G2115" s="40" t="s">
        <v>0</v>
      </c>
      <c r="I2115" s="40" t="s">
        <v>0</v>
      </c>
    </row>
    <row r="2116" spans="1:11" ht="12">
      <c r="A2116" s="44">
        <v>38713.88055555556</v>
      </c>
      <c r="J2116" s="40" t="s">
        <v>0</v>
      </c>
      <c r="K2116" s="40" t="s">
        <v>0</v>
      </c>
    </row>
    <row r="2117" spans="1:6" ht="12">
      <c r="A2117" s="44">
        <v>38714.36597222222</v>
      </c>
      <c r="E2117" s="40" t="s">
        <v>0</v>
      </c>
      <c r="F2117" s="40" t="s">
        <v>0</v>
      </c>
    </row>
    <row r="2118" spans="1:6" ht="12">
      <c r="A2118" s="44">
        <v>38715.35833333333</v>
      </c>
      <c r="E2118" s="40" t="s">
        <v>0</v>
      </c>
      <c r="F2118" s="43" t="s">
        <v>35</v>
      </c>
    </row>
    <row r="2119" spans="1:6" ht="12">
      <c r="A2119" s="44">
        <v>38715.663194444445</v>
      </c>
      <c r="E2119" s="40" t="s">
        <v>0</v>
      </c>
      <c r="F2119" s="43" t="s">
        <v>35</v>
      </c>
    </row>
    <row r="2120" spans="1:6" ht="12">
      <c r="A2120" s="44">
        <v>38716.35902777778</v>
      </c>
      <c r="E2120" s="40" t="s">
        <v>0</v>
      </c>
      <c r="F2120" s="40" t="s">
        <v>0</v>
      </c>
    </row>
    <row r="2121" spans="1:9" ht="12">
      <c r="A2121" s="44">
        <v>38716.55625</v>
      </c>
      <c r="I2121" s="40" t="s">
        <v>0</v>
      </c>
    </row>
    <row r="2122" spans="1:6" ht="12">
      <c r="A2122" s="44">
        <v>38717.75555555556</v>
      </c>
      <c r="E2122" s="40" t="s">
        <v>0</v>
      </c>
      <c r="F2122" s="40" t="s">
        <v>0</v>
      </c>
    </row>
    <row r="2123" spans="1:6" ht="12">
      <c r="A2123" s="44">
        <v>38718.46388888889</v>
      </c>
      <c r="E2123" s="40" t="s">
        <v>0</v>
      </c>
      <c r="F2123" s="40" t="s">
        <v>0</v>
      </c>
    </row>
    <row r="2124" spans="1:9" ht="12">
      <c r="A2124" s="44">
        <v>38718.48263888889</v>
      </c>
      <c r="I2124" s="40" t="s">
        <v>0</v>
      </c>
    </row>
    <row r="2125" spans="1:3" ht="12">
      <c r="A2125" s="44">
        <v>38718.504166666666</v>
      </c>
      <c r="B2125" s="40" t="s">
        <v>0</v>
      </c>
      <c r="C2125" s="40" t="s">
        <v>0</v>
      </c>
    </row>
    <row r="2126" spans="1:3" ht="12">
      <c r="A2126" s="44">
        <v>38718.54583333333</v>
      </c>
      <c r="B2126" s="40" t="s">
        <v>0</v>
      </c>
      <c r="C2126" s="40" t="s">
        <v>0</v>
      </c>
    </row>
    <row r="2127" spans="1:4" ht="12">
      <c r="A2127" s="44">
        <v>38718.55</v>
      </c>
      <c r="D2127" s="40" t="s">
        <v>0</v>
      </c>
    </row>
    <row r="2128" spans="1:3" ht="12">
      <c r="A2128" s="44">
        <v>38718.958333333336</v>
      </c>
      <c r="B2128" s="40" t="s">
        <v>0</v>
      </c>
      <c r="C2128" s="40" t="s">
        <v>0</v>
      </c>
    </row>
    <row r="2129" spans="1:6" ht="12">
      <c r="A2129" s="44">
        <v>38718.96319444444</v>
      </c>
      <c r="D2129" s="40" t="s">
        <v>0</v>
      </c>
      <c r="E2129" s="40" t="s">
        <v>0</v>
      </c>
      <c r="F2129" s="40" t="s">
        <v>0</v>
      </c>
    </row>
    <row r="2130" spans="1:6" ht="12">
      <c r="A2130" s="44">
        <v>38719.36111111111</v>
      </c>
      <c r="E2130" s="40" t="s">
        <v>0</v>
      </c>
      <c r="F2130" s="40" t="s">
        <v>0</v>
      </c>
    </row>
    <row r="2131" spans="1:9" ht="12">
      <c r="A2131" s="44">
        <v>38719.441666666666</v>
      </c>
      <c r="G2131" s="40" t="s">
        <v>0</v>
      </c>
      <c r="I2131" s="40" t="s">
        <v>0</v>
      </c>
    </row>
    <row r="2132" spans="1:6" ht="12">
      <c r="A2132" s="44">
        <v>38719.447916666664</v>
      </c>
      <c r="D2132" s="40" t="s">
        <v>0</v>
      </c>
      <c r="E2132" s="40" t="s">
        <v>0</v>
      </c>
      <c r="F2132" s="40" t="s">
        <v>0</v>
      </c>
    </row>
    <row r="2133" spans="1:3" ht="12">
      <c r="A2133" s="44">
        <v>38719.45347222222</v>
      </c>
      <c r="B2133" s="40" t="s">
        <v>0</v>
      </c>
      <c r="C2133" s="40" t="s">
        <v>0</v>
      </c>
    </row>
    <row r="2134" spans="1:3" ht="12">
      <c r="A2134" s="44">
        <v>38719.504166666666</v>
      </c>
      <c r="B2134" s="40" t="s">
        <v>0</v>
      </c>
      <c r="C2134" s="40" t="s">
        <v>0</v>
      </c>
    </row>
    <row r="2135" spans="1:6" ht="12">
      <c r="A2135" s="44">
        <v>38719.72430555556</v>
      </c>
      <c r="E2135" s="40" t="s">
        <v>0</v>
      </c>
      <c r="F2135" s="40" t="s">
        <v>0</v>
      </c>
    </row>
    <row r="2136" spans="1:3" ht="12">
      <c r="A2136" s="44">
        <v>38719.79375</v>
      </c>
      <c r="B2136" s="40" t="s">
        <v>0</v>
      </c>
      <c r="C2136" s="40" t="s">
        <v>0</v>
      </c>
    </row>
    <row r="2137" spans="1:6" ht="12">
      <c r="A2137" s="44">
        <v>38719.80486111111</v>
      </c>
      <c r="D2137" s="40" t="s">
        <v>0</v>
      </c>
      <c r="E2137" s="40" t="s">
        <v>0</v>
      </c>
      <c r="F2137" s="40" t="s">
        <v>0</v>
      </c>
    </row>
    <row r="2138" spans="1:9" ht="12">
      <c r="A2138" s="44">
        <v>38719.811111111114</v>
      </c>
      <c r="G2138" s="40" t="s">
        <v>0</v>
      </c>
      <c r="I2138" s="40" t="s">
        <v>0</v>
      </c>
    </row>
    <row r="2139" spans="1:6" ht="12">
      <c r="A2139" s="44">
        <v>38720.35972222222</v>
      </c>
      <c r="E2139" s="40" t="s">
        <v>0</v>
      </c>
      <c r="F2139" s="40" t="s">
        <v>0</v>
      </c>
    </row>
    <row r="2140" spans="1:9" ht="12">
      <c r="A2140" s="44">
        <v>38720.470138888886</v>
      </c>
      <c r="G2140" s="40" t="s">
        <v>0</v>
      </c>
      <c r="I2140" s="40" t="s">
        <v>0</v>
      </c>
    </row>
    <row r="2141" spans="1:6" ht="12">
      <c r="A2141" s="44">
        <v>38720.47708333333</v>
      </c>
      <c r="D2141" s="40" t="s">
        <v>0</v>
      </c>
      <c r="E2141" s="40" t="s">
        <v>0</v>
      </c>
      <c r="F2141" s="40" t="s">
        <v>0</v>
      </c>
    </row>
    <row r="2142" spans="1:3" ht="12">
      <c r="A2142" s="44">
        <v>38720.48402777778</v>
      </c>
      <c r="B2142" s="40" t="s">
        <v>0</v>
      </c>
      <c r="C2142" s="40" t="s">
        <v>0</v>
      </c>
    </row>
    <row r="2143" spans="1:3" ht="12">
      <c r="A2143" s="44">
        <v>38720.70763888889</v>
      </c>
      <c r="B2143" s="40" t="s">
        <v>0</v>
      </c>
      <c r="C2143" s="42" t="s">
        <v>1</v>
      </c>
    </row>
    <row r="2144" spans="1:6" ht="12">
      <c r="A2144" s="44">
        <v>38720.714583333334</v>
      </c>
      <c r="D2144" s="40" t="s">
        <v>0</v>
      </c>
      <c r="E2144" s="40" t="s">
        <v>0</v>
      </c>
      <c r="F2144" s="40" t="s">
        <v>0</v>
      </c>
    </row>
    <row r="2145" spans="1:6" ht="12">
      <c r="A2145" s="44">
        <v>38720.97361111111</v>
      </c>
      <c r="D2145" s="40" t="s">
        <v>0</v>
      </c>
      <c r="E2145" s="40" t="s">
        <v>0</v>
      </c>
      <c r="F2145" s="40" t="s">
        <v>0</v>
      </c>
    </row>
    <row r="2146" spans="1:9" ht="12">
      <c r="A2146" s="44">
        <v>38720.979166666664</v>
      </c>
      <c r="G2146" s="40" t="s">
        <v>0</v>
      </c>
      <c r="I2146" s="40" t="s">
        <v>0</v>
      </c>
    </row>
    <row r="2147" spans="1:9" ht="12">
      <c r="A2147" s="44">
        <v>38721.30416666667</v>
      </c>
      <c r="I2147" s="42" t="s">
        <v>1</v>
      </c>
    </row>
    <row r="2148" spans="1:6" ht="12">
      <c r="A2148" s="44">
        <v>38721.365277777775</v>
      </c>
      <c r="E2148" s="40" t="s">
        <v>0</v>
      </c>
      <c r="F2148" s="42" t="s">
        <v>1</v>
      </c>
    </row>
    <row r="2149" spans="1:9" ht="12">
      <c r="A2149" s="44">
        <v>38721.37222222222</v>
      </c>
      <c r="I2149" s="42" t="s">
        <v>1</v>
      </c>
    </row>
    <row r="2150" spans="1:9" ht="12">
      <c r="A2150" s="44">
        <v>38721.42847222222</v>
      </c>
      <c r="G2150" s="40" t="s">
        <v>0</v>
      </c>
      <c r="I2150" s="40" t="s">
        <v>0</v>
      </c>
    </row>
    <row r="2151" spans="1:6" ht="12">
      <c r="A2151" s="44">
        <v>38721.43472222222</v>
      </c>
      <c r="D2151" s="40" t="s">
        <v>0</v>
      </c>
      <c r="E2151" s="40" t="s">
        <v>0</v>
      </c>
      <c r="F2151" s="40" t="s">
        <v>0</v>
      </c>
    </row>
    <row r="2152" spans="1:3" ht="12">
      <c r="A2152" s="44">
        <v>38721.52916666667</v>
      </c>
      <c r="B2152" s="40" t="s">
        <v>0</v>
      </c>
      <c r="C2152" s="40" t="s">
        <v>0</v>
      </c>
    </row>
    <row r="2153" spans="1:6" ht="12">
      <c r="A2153" s="44">
        <v>38721.74722222222</v>
      </c>
      <c r="E2153" s="40" t="s">
        <v>0</v>
      </c>
      <c r="F2153" s="40" t="s">
        <v>0</v>
      </c>
    </row>
    <row r="2154" spans="1:3" ht="12">
      <c r="A2154" s="44">
        <v>38721.77361111111</v>
      </c>
      <c r="B2154" s="40" t="s">
        <v>0</v>
      </c>
      <c r="C2154" s="40" t="s">
        <v>0</v>
      </c>
    </row>
    <row r="2155" spans="1:6" ht="12">
      <c r="A2155" s="44">
        <v>38721.78402777778</v>
      </c>
      <c r="D2155" s="40" t="s">
        <v>0</v>
      </c>
      <c r="E2155" s="40" t="s">
        <v>0</v>
      </c>
      <c r="F2155" s="40" t="s">
        <v>0</v>
      </c>
    </row>
    <row r="2156" spans="1:9" ht="12">
      <c r="A2156" s="44">
        <v>38721.790972222225</v>
      </c>
      <c r="G2156" s="40" t="s">
        <v>0</v>
      </c>
      <c r="I2156" s="40" t="s">
        <v>0</v>
      </c>
    </row>
    <row r="2157" spans="1:9" ht="12">
      <c r="A2157" s="44">
        <v>38722.42916666667</v>
      </c>
      <c r="G2157" s="40" t="s">
        <v>0</v>
      </c>
      <c r="I2157" s="40" t="s">
        <v>0</v>
      </c>
    </row>
    <row r="2158" spans="1:6" ht="12">
      <c r="A2158" s="44">
        <v>38722.436111111114</v>
      </c>
      <c r="D2158" s="40" t="s">
        <v>0</v>
      </c>
      <c r="E2158" s="40" t="s">
        <v>0</v>
      </c>
      <c r="F2158" s="40" t="s">
        <v>0</v>
      </c>
    </row>
    <row r="2159" spans="1:3" ht="12">
      <c r="A2159" s="44">
        <v>38722.44236111111</v>
      </c>
      <c r="B2159" s="40" t="s">
        <v>0</v>
      </c>
      <c r="C2159" s="40" t="s">
        <v>0</v>
      </c>
    </row>
    <row r="2160" spans="1:3" ht="12">
      <c r="A2160" s="44">
        <v>38722.73611111111</v>
      </c>
      <c r="B2160" s="40" t="s">
        <v>0</v>
      </c>
      <c r="C2160" s="40" t="s">
        <v>0</v>
      </c>
    </row>
    <row r="2161" spans="1:6" ht="12">
      <c r="A2161" s="44">
        <v>38722.76875</v>
      </c>
      <c r="E2161" s="40" t="s">
        <v>0</v>
      </c>
      <c r="F2161" s="40" t="s">
        <v>0</v>
      </c>
    </row>
    <row r="2162" spans="1:6" ht="12">
      <c r="A2162" s="44">
        <v>38723.063888888886</v>
      </c>
      <c r="D2162" s="40" t="s">
        <v>0</v>
      </c>
      <c r="E2162" s="40" t="s">
        <v>0</v>
      </c>
      <c r="F2162" s="40" t="s">
        <v>0</v>
      </c>
    </row>
    <row r="2163" spans="1:6" ht="12">
      <c r="A2163" s="44">
        <v>38723.36041666667</v>
      </c>
      <c r="E2163" s="40" t="s">
        <v>0</v>
      </c>
      <c r="F2163" s="40" t="s">
        <v>0</v>
      </c>
    </row>
    <row r="2164" spans="1:9" ht="12">
      <c r="A2164" s="44">
        <v>38723.427777777775</v>
      </c>
      <c r="G2164" s="40" t="s">
        <v>0</v>
      </c>
      <c r="I2164" s="40" t="s">
        <v>0</v>
      </c>
    </row>
    <row r="2165" spans="1:6" ht="12">
      <c r="A2165" s="44">
        <v>38723.43402777778</v>
      </c>
      <c r="D2165" s="40" t="s">
        <v>0</v>
      </c>
      <c r="E2165" s="40" t="s">
        <v>0</v>
      </c>
      <c r="F2165" s="40" t="s">
        <v>0</v>
      </c>
    </row>
    <row r="2166" spans="1:3" ht="12">
      <c r="A2166" s="44">
        <v>38723.444444444445</v>
      </c>
      <c r="B2166" s="40" t="s">
        <v>0</v>
      </c>
      <c r="C2166" s="40" t="s">
        <v>0</v>
      </c>
    </row>
    <row r="2167" spans="1:3" ht="12">
      <c r="A2167" s="44">
        <v>38723.52569444444</v>
      </c>
      <c r="B2167" s="40" t="s">
        <v>0</v>
      </c>
      <c r="C2167" s="40" t="s">
        <v>0</v>
      </c>
    </row>
    <row r="2168" spans="1:3" ht="12">
      <c r="A2168" s="44">
        <v>38723.96319444444</v>
      </c>
      <c r="B2168" s="40" t="s">
        <v>0</v>
      </c>
      <c r="C2168" s="40" t="s">
        <v>0</v>
      </c>
    </row>
    <row r="2169" spans="1:6" ht="12">
      <c r="A2169" s="44">
        <v>38724.21527777778</v>
      </c>
      <c r="D2169" s="40" t="s">
        <v>0</v>
      </c>
      <c r="E2169" s="40" t="s">
        <v>0</v>
      </c>
      <c r="F2169" s="40" t="s">
        <v>0</v>
      </c>
    </row>
    <row r="2170" spans="1:3" ht="12">
      <c r="A2170" s="44">
        <v>38724.21944444445</v>
      </c>
      <c r="B2170" s="40" t="s">
        <v>0</v>
      </c>
      <c r="C2170" s="40" t="s">
        <v>0</v>
      </c>
    </row>
    <row r="2171" spans="1:3" ht="12">
      <c r="A2171" s="44">
        <v>38724.254166666666</v>
      </c>
      <c r="B2171" s="40" t="s">
        <v>0</v>
      </c>
      <c r="C2171" s="43" t="s">
        <v>35</v>
      </c>
    </row>
    <row r="2172" spans="1:6" ht="12">
      <c r="A2172" s="44">
        <v>38724.25833333333</v>
      </c>
      <c r="D2172" s="40" t="s">
        <v>0</v>
      </c>
      <c r="E2172" s="40" t="s">
        <v>0</v>
      </c>
      <c r="F2172" s="40" t="s">
        <v>0</v>
      </c>
    </row>
    <row r="2173" spans="1:6" ht="12">
      <c r="A2173" s="44">
        <v>38724.319444444445</v>
      </c>
      <c r="D2173" s="40" t="s">
        <v>0</v>
      </c>
      <c r="E2173" s="40" t="s">
        <v>0</v>
      </c>
      <c r="F2173" s="40" t="s">
        <v>0</v>
      </c>
    </row>
    <row r="2174" spans="1:3" ht="12">
      <c r="A2174" s="44">
        <v>38724.32361111111</v>
      </c>
      <c r="B2174" s="40" t="s">
        <v>0</v>
      </c>
      <c r="C2174" s="40" t="s">
        <v>0</v>
      </c>
    </row>
    <row r="2175" spans="1:6" ht="12">
      <c r="A2175" s="44">
        <v>38724.35277777778</v>
      </c>
      <c r="D2175" s="40" t="s">
        <v>0</v>
      </c>
      <c r="E2175" s="40" t="s">
        <v>0</v>
      </c>
      <c r="F2175" s="40" t="s">
        <v>0</v>
      </c>
    </row>
    <row r="2176" spans="1:6" ht="12">
      <c r="A2176" s="44">
        <v>38724.413194444445</v>
      </c>
      <c r="D2176" s="40" t="s">
        <v>0</v>
      </c>
      <c r="E2176" s="40" t="s">
        <v>0</v>
      </c>
      <c r="F2176" s="40" t="s">
        <v>0</v>
      </c>
    </row>
    <row r="2177" spans="1:3" ht="12">
      <c r="A2177" s="44">
        <v>38724.41736111111</v>
      </c>
      <c r="B2177" s="40" t="s">
        <v>0</v>
      </c>
      <c r="C2177" s="40" t="s">
        <v>0</v>
      </c>
    </row>
    <row r="2178" spans="1:3" ht="12">
      <c r="A2178" s="44">
        <v>38724.444444444445</v>
      </c>
      <c r="B2178" s="40" t="s">
        <v>0</v>
      </c>
      <c r="C2178" s="40" t="s">
        <v>0</v>
      </c>
    </row>
    <row r="2179" spans="1:6" ht="12">
      <c r="A2179" s="44">
        <v>38724.44861111111</v>
      </c>
      <c r="D2179" s="40" t="s">
        <v>0</v>
      </c>
      <c r="E2179" s="40" t="s">
        <v>0</v>
      </c>
      <c r="F2179" s="40" t="s">
        <v>0</v>
      </c>
    </row>
    <row r="2180" spans="1:3" ht="12">
      <c r="A2180" s="44">
        <v>38725.680555555555</v>
      </c>
      <c r="B2180" s="40" t="s">
        <v>0</v>
      </c>
      <c r="C2180" s="40" t="s">
        <v>0</v>
      </c>
    </row>
    <row r="2181" spans="1:3" ht="12">
      <c r="A2181" s="44">
        <v>38725.94583333333</v>
      </c>
      <c r="B2181" s="40" t="s">
        <v>0</v>
      </c>
      <c r="C2181" s="40" t="s">
        <v>0</v>
      </c>
    </row>
    <row r="2182" spans="1:6" ht="12">
      <c r="A2182" s="44">
        <v>38725.950694444444</v>
      </c>
      <c r="D2182" s="40" t="s">
        <v>0</v>
      </c>
      <c r="E2182" s="40" t="s">
        <v>0</v>
      </c>
      <c r="F2182" s="40" t="s">
        <v>0</v>
      </c>
    </row>
    <row r="2183" spans="1:11" ht="12">
      <c r="A2183" s="44">
        <v>38726.3</v>
      </c>
      <c r="J2183" s="42" t="s">
        <v>1</v>
      </c>
      <c r="K2183" s="40" t="s">
        <v>0</v>
      </c>
    </row>
    <row r="2184" spans="1:6" ht="12">
      <c r="A2184" s="44">
        <v>38726.364583333336</v>
      </c>
      <c r="E2184" s="40" t="s">
        <v>0</v>
      </c>
      <c r="F2184" s="42" t="s">
        <v>1</v>
      </c>
    </row>
    <row r="2185" spans="1:9" ht="12">
      <c r="A2185" s="44">
        <v>38726.47083333333</v>
      </c>
      <c r="G2185" s="40" t="s">
        <v>0</v>
      </c>
      <c r="I2185" s="40" t="s">
        <v>0</v>
      </c>
    </row>
    <row r="2186" spans="1:6" ht="12">
      <c r="A2186" s="44">
        <v>38726.47638888889</v>
      </c>
      <c r="D2186" s="40" t="s">
        <v>0</v>
      </c>
      <c r="E2186" s="40" t="s">
        <v>0</v>
      </c>
      <c r="F2186" s="40" t="s">
        <v>0</v>
      </c>
    </row>
    <row r="2187" spans="1:3" ht="12">
      <c r="A2187" s="44">
        <v>38726.48541666667</v>
      </c>
      <c r="B2187" s="40" t="s">
        <v>0</v>
      </c>
      <c r="C2187" s="40" t="s">
        <v>0</v>
      </c>
    </row>
    <row r="2188" spans="1:6" ht="12">
      <c r="A2188" s="44">
        <v>38726.736805555556</v>
      </c>
      <c r="E2188" s="40" t="s">
        <v>0</v>
      </c>
      <c r="F2188" s="40" t="s">
        <v>0</v>
      </c>
    </row>
    <row r="2189" spans="1:3" ht="12">
      <c r="A2189" s="44">
        <v>38726.76944444444</v>
      </c>
      <c r="B2189" s="40" t="s">
        <v>0</v>
      </c>
      <c r="C2189" s="40" t="s">
        <v>0</v>
      </c>
    </row>
    <row r="2190" spans="1:6" ht="12">
      <c r="A2190" s="44">
        <v>38726.777083333334</v>
      </c>
      <c r="D2190" s="40" t="s">
        <v>0</v>
      </c>
      <c r="E2190" s="40" t="s">
        <v>0</v>
      </c>
      <c r="F2190" s="40" t="s">
        <v>0</v>
      </c>
    </row>
    <row r="2191" spans="1:9" ht="12">
      <c r="A2191" s="44">
        <v>38726.78472222222</v>
      </c>
      <c r="G2191" s="40" t="s">
        <v>0</v>
      </c>
      <c r="I2191" s="40" t="s">
        <v>0</v>
      </c>
    </row>
    <row r="2192" spans="1:9" ht="12">
      <c r="A2192" s="44">
        <v>38727.19583333333</v>
      </c>
      <c r="I2192" s="40" t="s">
        <v>0</v>
      </c>
    </row>
    <row r="2193" spans="1:9" ht="12">
      <c r="A2193" s="44">
        <v>38727.22777777778</v>
      </c>
      <c r="I2193" s="40" t="s">
        <v>0</v>
      </c>
    </row>
    <row r="2194" spans="1:9" ht="12">
      <c r="A2194" s="44">
        <v>38727.28680555556</v>
      </c>
      <c r="I2194" s="40" t="s">
        <v>0</v>
      </c>
    </row>
    <row r="2195" spans="1:9" ht="12">
      <c r="A2195" s="44">
        <v>38727.333333333336</v>
      </c>
      <c r="I2195" s="42" t="s">
        <v>1</v>
      </c>
    </row>
    <row r="2196" spans="1:6" ht="12">
      <c r="A2196" s="44">
        <v>38727.36597222222</v>
      </c>
      <c r="E2196" s="40" t="s">
        <v>0</v>
      </c>
      <c r="F2196" s="42" t="s">
        <v>1</v>
      </c>
    </row>
    <row r="2197" spans="1:9" ht="12">
      <c r="A2197" s="44">
        <v>38727.39236111111</v>
      </c>
      <c r="I2197" s="42" t="s">
        <v>1</v>
      </c>
    </row>
    <row r="2198" spans="1:6" ht="12">
      <c r="A2198" s="44">
        <v>38727.70208333333</v>
      </c>
      <c r="E2198" s="40" t="s">
        <v>0</v>
      </c>
      <c r="F2198" s="40" t="s">
        <v>0</v>
      </c>
    </row>
    <row r="2199" spans="1:3" ht="12">
      <c r="A2199" s="44">
        <v>38727.74444444444</v>
      </c>
      <c r="B2199" s="40" t="s">
        <v>0</v>
      </c>
      <c r="C2199" s="40" t="s">
        <v>0</v>
      </c>
    </row>
    <row r="2200" spans="1:6" ht="12">
      <c r="A2200" s="44">
        <v>38727.751388888886</v>
      </c>
      <c r="D2200" s="40" t="s">
        <v>0</v>
      </c>
      <c r="E2200" s="40" t="s">
        <v>0</v>
      </c>
      <c r="F2200" s="40" t="s">
        <v>0</v>
      </c>
    </row>
    <row r="2201" spans="1:6" ht="12">
      <c r="A2201" s="44">
        <v>38728.35902777778</v>
      </c>
      <c r="E2201" s="40" t="s">
        <v>0</v>
      </c>
      <c r="F2201" s="42" t="s">
        <v>1</v>
      </c>
    </row>
    <row r="2202" spans="1:9" ht="12">
      <c r="A2202" s="44">
        <v>38728.47777777778</v>
      </c>
      <c r="G2202" s="40" t="s">
        <v>0</v>
      </c>
      <c r="I2202" s="40" t="s">
        <v>0</v>
      </c>
    </row>
    <row r="2203" spans="1:6" ht="12">
      <c r="A2203" s="44">
        <v>38728.48472222222</v>
      </c>
      <c r="D2203" s="40" t="s">
        <v>0</v>
      </c>
      <c r="E2203" s="40" t="s">
        <v>0</v>
      </c>
      <c r="F2203" s="42" t="s">
        <v>1</v>
      </c>
    </row>
    <row r="2204" spans="1:3" ht="12">
      <c r="A2204" s="44">
        <v>38728.49236111111</v>
      </c>
      <c r="B2204" s="40" t="s">
        <v>0</v>
      </c>
      <c r="C2204" s="40" t="s">
        <v>0</v>
      </c>
    </row>
    <row r="2205" spans="1:3" ht="12">
      <c r="A2205" s="44">
        <v>38728.959027777775</v>
      </c>
      <c r="B2205" s="40" t="s">
        <v>0</v>
      </c>
      <c r="C2205" s="40" t="s">
        <v>0</v>
      </c>
    </row>
    <row r="2206" spans="1:6" ht="12">
      <c r="A2206" s="44">
        <v>38728.96319444444</v>
      </c>
      <c r="D2206" s="40" t="s">
        <v>0</v>
      </c>
      <c r="E2206" s="40" t="s">
        <v>0</v>
      </c>
      <c r="F2206" s="40" t="s">
        <v>0</v>
      </c>
    </row>
    <row r="2207" spans="1:9" ht="12">
      <c r="A2207" s="44">
        <v>38729.50486111111</v>
      </c>
      <c r="G2207" s="40" t="s">
        <v>0</v>
      </c>
      <c r="I2207" s="40" t="s">
        <v>0</v>
      </c>
    </row>
    <row r="2208" spans="1:6" ht="12">
      <c r="A2208" s="44">
        <v>38729.5125</v>
      </c>
      <c r="D2208" s="40" t="s">
        <v>0</v>
      </c>
      <c r="E2208" s="40" t="s">
        <v>0</v>
      </c>
      <c r="F2208" s="40" t="s">
        <v>0</v>
      </c>
    </row>
    <row r="2209" spans="1:3" ht="12">
      <c r="A2209" s="44">
        <v>38729.52013888889</v>
      </c>
      <c r="B2209" s="40" t="s">
        <v>0</v>
      </c>
      <c r="C2209" s="40" t="s">
        <v>0</v>
      </c>
    </row>
    <row r="2210" spans="1:3" ht="12">
      <c r="A2210" s="44">
        <v>38729.71875</v>
      </c>
      <c r="B2210" s="40" t="s">
        <v>0</v>
      </c>
      <c r="C2210" s="42" t="s">
        <v>1</v>
      </c>
    </row>
    <row r="2211" spans="1:6" ht="12">
      <c r="A2211" s="44">
        <v>38729.72986111111</v>
      </c>
      <c r="D2211" s="40" t="s">
        <v>0</v>
      </c>
      <c r="E2211" s="40" t="s">
        <v>0</v>
      </c>
      <c r="F2211" s="40" t="s">
        <v>0</v>
      </c>
    </row>
    <row r="2212" spans="1:9" ht="12">
      <c r="A2212" s="44">
        <v>38729.73611111111</v>
      </c>
      <c r="G2212" s="40" t="s">
        <v>0</v>
      </c>
      <c r="I2212" s="40" t="s">
        <v>0</v>
      </c>
    </row>
    <row r="2213" spans="1:9" ht="12">
      <c r="A2213" s="44">
        <v>38730.3125</v>
      </c>
      <c r="I2213" s="42" t="s">
        <v>1</v>
      </c>
    </row>
    <row r="2214" spans="1:9" ht="12">
      <c r="A2214" s="44">
        <v>38730.35625</v>
      </c>
      <c r="I2214" s="42" t="s">
        <v>1</v>
      </c>
    </row>
    <row r="2215" spans="1:6" ht="12">
      <c r="A2215" s="44">
        <v>38730.364583333336</v>
      </c>
      <c r="E2215" s="40" t="s">
        <v>0</v>
      </c>
      <c r="F2215" s="42" t="s">
        <v>1</v>
      </c>
    </row>
    <row r="2216" spans="1:3" ht="12">
      <c r="A2216" s="44">
        <v>38730.45486111111</v>
      </c>
      <c r="B2216" s="40" t="s">
        <v>0</v>
      </c>
      <c r="C2216" s="40" t="s">
        <v>0</v>
      </c>
    </row>
    <row r="2217" spans="1:6" ht="12">
      <c r="A2217" s="44">
        <v>38730.501388888886</v>
      </c>
      <c r="D2217" s="40" t="s">
        <v>0</v>
      </c>
      <c r="E2217" s="40" t="s">
        <v>0</v>
      </c>
      <c r="F2217" s="40" t="s">
        <v>0</v>
      </c>
    </row>
    <row r="2218" spans="1:3" ht="12">
      <c r="A2218" s="44">
        <v>38730.50555555556</v>
      </c>
      <c r="B2218" s="40" t="s">
        <v>0</v>
      </c>
      <c r="C2218" s="40" t="s">
        <v>0</v>
      </c>
    </row>
    <row r="2219" spans="1:3" ht="12">
      <c r="A2219" s="44">
        <v>38730.52638888889</v>
      </c>
      <c r="B2219" s="40" t="s">
        <v>0</v>
      </c>
      <c r="C2219" s="40" t="s">
        <v>0</v>
      </c>
    </row>
    <row r="2220" spans="1:6" ht="12">
      <c r="A2220" s="44">
        <v>38730.53055555555</v>
      </c>
      <c r="D2220" s="40" t="s">
        <v>0</v>
      </c>
      <c r="E2220" s="40" t="s">
        <v>0</v>
      </c>
      <c r="F2220" s="40" t="s">
        <v>0</v>
      </c>
    </row>
    <row r="2221" spans="1:6" ht="12">
      <c r="A2221" s="44">
        <v>38730.59166666667</v>
      </c>
      <c r="D2221" s="40" t="s">
        <v>0</v>
      </c>
      <c r="E2221" s="40" t="s">
        <v>0</v>
      </c>
      <c r="F2221" s="40" t="s">
        <v>0</v>
      </c>
    </row>
    <row r="2222" spans="1:3" ht="12">
      <c r="A2222" s="44">
        <v>38730.59583333333</v>
      </c>
      <c r="B2222" s="40" t="s">
        <v>0</v>
      </c>
      <c r="C2222" s="40" t="s">
        <v>0</v>
      </c>
    </row>
    <row r="2223" spans="1:3" ht="12">
      <c r="A2223" s="44">
        <v>38730.61597222222</v>
      </c>
      <c r="B2223" s="40" t="s">
        <v>0</v>
      </c>
      <c r="C2223" s="40" t="s">
        <v>0</v>
      </c>
    </row>
    <row r="2224" spans="1:6" ht="12">
      <c r="A2224" s="44">
        <v>38730.62013888889</v>
      </c>
      <c r="D2224" s="40" t="s">
        <v>0</v>
      </c>
      <c r="E2224" s="40" t="s">
        <v>0</v>
      </c>
      <c r="F2224" s="40" t="s">
        <v>0</v>
      </c>
    </row>
    <row r="2225" spans="1:3" ht="12">
      <c r="A2225" s="44">
        <v>38730.64375</v>
      </c>
      <c r="B2225" s="40" t="s">
        <v>0</v>
      </c>
      <c r="C2225" s="42" t="s">
        <v>1</v>
      </c>
    </row>
    <row r="2226" spans="1:6" ht="12">
      <c r="A2226" s="44">
        <v>38730.65277777778</v>
      </c>
      <c r="D2226" s="40" t="s">
        <v>0</v>
      </c>
      <c r="E2226" s="40" t="s">
        <v>0</v>
      </c>
      <c r="F2226" s="40" t="s">
        <v>0</v>
      </c>
    </row>
    <row r="2227" spans="1:9" ht="12">
      <c r="A2227" s="44">
        <v>38730.65972222222</v>
      </c>
      <c r="G2227" s="40" t="s">
        <v>0</v>
      </c>
      <c r="I2227" s="40" t="s">
        <v>0</v>
      </c>
    </row>
    <row r="2228" spans="1:6" ht="12">
      <c r="A2228" s="44">
        <v>38730.68263888889</v>
      </c>
      <c r="D2228" s="40" t="s">
        <v>0</v>
      </c>
      <c r="E2228" s="40" t="s">
        <v>0</v>
      </c>
      <c r="F2228" s="40" t="s">
        <v>0</v>
      </c>
    </row>
    <row r="2229" spans="1:3" ht="12">
      <c r="A2229" s="44">
        <v>38730.68680555555</v>
      </c>
      <c r="B2229" s="40" t="s">
        <v>0</v>
      </c>
      <c r="C2229" s="42" t="s">
        <v>1</v>
      </c>
    </row>
    <row r="2230" spans="1:3" ht="12">
      <c r="A2230" s="44">
        <v>38730.70486111111</v>
      </c>
      <c r="B2230" s="40" t="s">
        <v>0</v>
      </c>
      <c r="C2230" s="42" t="s">
        <v>1</v>
      </c>
    </row>
    <row r="2231" spans="1:6" ht="12">
      <c r="A2231" s="44">
        <v>38730.709027777775</v>
      </c>
      <c r="D2231" s="40" t="s">
        <v>0</v>
      </c>
      <c r="E2231" s="40" t="s">
        <v>0</v>
      </c>
      <c r="F2231" s="40" t="s">
        <v>0</v>
      </c>
    </row>
    <row r="2232" spans="1:6" ht="12">
      <c r="A2232" s="44">
        <v>38730.91805555556</v>
      </c>
      <c r="D2232" s="40" t="s">
        <v>0</v>
      </c>
      <c r="E2232" s="40" t="s">
        <v>0</v>
      </c>
      <c r="F2232" s="40" t="s">
        <v>0</v>
      </c>
    </row>
    <row r="2233" spans="1:9" ht="12">
      <c r="A2233" s="44">
        <v>38730.925</v>
      </c>
      <c r="G2233" s="40" t="s">
        <v>0</v>
      </c>
      <c r="I2233" s="40" t="s">
        <v>0</v>
      </c>
    </row>
    <row r="2234" spans="1:6" ht="12">
      <c r="A2234" s="44">
        <v>38731.48472222222</v>
      </c>
      <c r="E2234" s="40" t="s">
        <v>0</v>
      </c>
      <c r="F2234" s="40" t="s">
        <v>0</v>
      </c>
    </row>
    <row r="2235" spans="1:6" ht="12">
      <c r="A2235" s="44">
        <v>38731.57361111111</v>
      </c>
      <c r="E2235" s="40" t="s">
        <v>0</v>
      </c>
      <c r="F2235" s="40" t="s">
        <v>0</v>
      </c>
    </row>
    <row r="2236" spans="1:3" ht="12">
      <c r="A2236" s="44">
        <v>38732.635416666664</v>
      </c>
      <c r="B2236" s="40" t="s">
        <v>0</v>
      </c>
      <c r="C2236" s="40" t="s">
        <v>0</v>
      </c>
    </row>
    <row r="2237" spans="1:6" ht="12">
      <c r="A2237" s="44">
        <v>38733.364583333336</v>
      </c>
      <c r="E2237" s="40" t="s">
        <v>0</v>
      </c>
      <c r="F2237" s="42" t="s">
        <v>1</v>
      </c>
    </row>
    <row r="2238" spans="1:6" ht="12">
      <c r="A2238" s="44">
        <v>38733.42916666667</v>
      </c>
      <c r="D2238" s="40" t="s">
        <v>0</v>
      </c>
      <c r="E2238" s="40" t="s">
        <v>0</v>
      </c>
      <c r="F2238" s="42" t="s">
        <v>1</v>
      </c>
    </row>
    <row r="2239" spans="1:3" ht="12">
      <c r="A2239" s="44">
        <v>38733.436111111114</v>
      </c>
      <c r="B2239" s="40" t="s">
        <v>0</v>
      </c>
      <c r="C2239" s="40" t="s">
        <v>0</v>
      </c>
    </row>
    <row r="2240" spans="1:9" ht="12">
      <c r="A2240" s="44">
        <v>38733.563888888886</v>
      </c>
      <c r="I2240" s="40" t="s">
        <v>0</v>
      </c>
    </row>
    <row r="2241" spans="1:9" ht="12">
      <c r="A2241" s="44">
        <v>38733.61388888889</v>
      </c>
      <c r="I2241" s="40" t="s">
        <v>0</v>
      </c>
    </row>
    <row r="2242" spans="1:9" ht="12">
      <c r="A2242" s="44">
        <v>38733.65833333333</v>
      </c>
      <c r="I2242" s="40" t="s">
        <v>0</v>
      </c>
    </row>
    <row r="2243" spans="1:6" ht="12">
      <c r="A2243" s="44">
        <v>38733.67083333333</v>
      </c>
      <c r="E2243" s="40" t="s">
        <v>0</v>
      </c>
      <c r="F2243" s="40" t="s">
        <v>0</v>
      </c>
    </row>
    <row r="2244" spans="1:9" ht="12">
      <c r="A2244" s="44">
        <v>38733.70763888889</v>
      </c>
      <c r="I2244" s="40" t="s">
        <v>0</v>
      </c>
    </row>
    <row r="2245" spans="1:3" ht="12">
      <c r="A2245" s="44">
        <v>38733.71597222222</v>
      </c>
      <c r="B2245" s="40" t="s">
        <v>0</v>
      </c>
      <c r="C2245" s="42" t="s">
        <v>1</v>
      </c>
    </row>
    <row r="2246" spans="1:6" ht="12">
      <c r="A2246" s="44">
        <v>38733.72222222222</v>
      </c>
      <c r="D2246" s="40" t="s">
        <v>0</v>
      </c>
      <c r="E2246" s="40" t="s">
        <v>0</v>
      </c>
      <c r="F2246" s="40" t="s">
        <v>0</v>
      </c>
    </row>
    <row r="2247" spans="1:9" ht="12">
      <c r="A2247" s="44">
        <v>38733.729166666664</v>
      </c>
      <c r="G2247" s="40" t="s">
        <v>0</v>
      </c>
      <c r="I2247" s="40" t="s">
        <v>0</v>
      </c>
    </row>
    <row r="2248" spans="1:9" ht="12">
      <c r="A2248" s="44">
        <v>38733.75277777778</v>
      </c>
      <c r="I2248" s="40" t="s">
        <v>0</v>
      </c>
    </row>
    <row r="2249" spans="1:9" ht="12">
      <c r="A2249" s="44">
        <v>38733.802777777775</v>
      </c>
      <c r="I2249" s="40" t="s">
        <v>0</v>
      </c>
    </row>
    <row r="2250" spans="1:9" ht="12">
      <c r="A2250" s="44">
        <v>38733.847916666666</v>
      </c>
      <c r="I2250" s="40" t="s">
        <v>0</v>
      </c>
    </row>
    <row r="2251" spans="1:9" ht="12">
      <c r="A2251" s="44">
        <v>38733.88611111111</v>
      </c>
      <c r="I2251" s="40" t="s">
        <v>0</v>
      </c>
    </row>
    <row r="2252" spans="1:9" ht="12">
      <c r="A2252" s="44">
        <v>38733.95138888889</v>
      </c>
      <c r="I2252" s="40" t="s">
        <v>0</v>
      </c>
    </row>
    <row r="2253" spans="1:9" ht="12">
      <c r="A2253" s="44">
        <v>38734.44930555556</v>
      </c>
      <c r="G2253" s="40" t="s">
        <v>0</v>
      </c>
      <c r="I2253" s="40" t="s">
        <v>0</v>
      </c>
    </row>
    <row r="2254" spans="1:6" ht="12">
      <c r="A2254" s="44">
        <v>38734.45625</v>
      </c>
      <c r="D2254" s="40" t="s">
        <v>0</v>
      </c>
      <c r="E2254" s="40" t="s">
        <v>0</v>
      </c>
      <c r="F2254" s="40" t="s">
        <v>0</v>
      </c>
    </row>
    <row r="2255" spans="1:3" ht="12">
      <c r="A2255" s="44">
        <v>38734.461805555555</v>
      </c>
      <c r="B2255" s="40" t="s">
        <v>0</v>
      </c>
      <c r="C2255" s="40" t="s">
        <v>0</v>
      </c>
    </row>
    <row r="2256" spans="1:9" ht="12">
      <c r="A2256" s="44">
        <v>38734.529861111114</v>
      </c>
      <c r="I2256" s="40" t="s">
        <v>0</v>
      </c>
    </row>
    <row r="2257" spans="1:9" ht="12">
      <c r="A2257" s="44">
        <v>38734.57361111111</v>
      </c>
      <c r="I2257" s="40" t="s">
        <v>0</v>
      </c>
    </row>
    <row r="2258" spans="1:9" ht="12">
      <c r="A2258" s="44">
        <v>38734.63680555556</v>
      </c>
      <c r="I2258" s="40" t="s">
        <v>0</v>
      </c>
    </row>
    <row r="2259" spans="1:9" ht="12">
      <c r="A2259" s="44">
        <v>38734.68541666667</v>
      </c>
      <c r="I2259" s="40" t="s">
        <v>0</v>
      </c>
    </row>
    <row r="2260" spans="1:9" ht="12">
      <c r="A2260" s="44">
        <v>38734.743055555555</v>
      </c>
      <c r="I2260" s="40" t="s">
        <v>0</v>
      </c>
    </row>
    <row r="2261" spans="1:3" ht="12">
      <c r="A2261" s="44">
        <v>38734.75</v>
      </c>
      <c r="B2261" s="40" t="s">
        <v>0</v>
      </c>
      <c r="C2261" s="40" t="s">
        <v>0</v>
      </c>
    </row>
    <row r="2262" spans="1:6" ht="12">
      <c r="A2262" s="44">
        <v>38734.75625</v>
      </c>
      <c r="D2262" s="40" t="s">
        <v>0</v>
      </c>
      <c r="E2262" s="40" t="s">
        <v>0</v>
      </c>
      <c r="F2262" s="40" t="s">
        <v>0</v>
      </c>
    </row>
    <row r="2263" spans="1:9" ht="12">
      <c r="A2263" s="44">
        <v>38734.76388888889</v>
      </c>
      <c r="G2263" s="40" t="s">
        <v>0</v>
      </c>
      <c r="I2263" s="40" t="s">
        <v>0</v>
      </c>
    </row>
    <row r="2264" spans="1:9" ht="12">
      <c r="A2264" s="44">
        <v>38734.79027777778</v>
      </c>
      <c r="I2264" s="40" t="s">
        <v>0</v>
      </c>
    </row>
    <row r="2265" spans="1:9" ht="12">
      <c r="A2265" s="44">
        <v>38735.43541666667</v>
      </c>
      <c r="G2265" s="40" t="s">
        <v>0</v>
      </c>
      <c r="I2265" s="40" t="s">
        <v>0</v>
      </c>
    </row>
    <row r="2266" spans="1:6" ht="12">
      <c r="A2266" s="44">
        <v>38735.441666666666</v>
      </c>
      <c r="D2266" s="40" t="s">
        <v>0</v>
      </c>
      <c r="E2266" s="40" t="s">
        <v>0</v>
      </c>
      <c r="F2266" s="40" t="s">
        <v>0</v>
      </c>
    </row>
    <row r="2267" spans="1:3" ht="12">
      <c r="A2267" s="44">
        <v>38735.44861111111</v>
      </c>
      <c r="B2267" s="40" t="s">
        <v>0</v>
      </c>
      <c r="C2267" s="40" t="s">
        <v>0</v>
      </c>
    </row>
    <row r="2268" spans="1:3" ht="12">
      <c r="A2268" s="44">
        <v>38735.9625</v>
      </c>
      <c r="B2268" s="40" t="s">
        <v>0</v>
      </c>
      <c r="C2268" s="40" t="s">
        <v>0</v>
      </c>
    </row>
    <row r="2269" spans="1:6" ht="12">
      <c r="A2269" s="44">
        <v>38735.972916666666</v>
      </c>
      <c r="D2269" s="40" t="s">
        <v>0</v>
      </c>
      <c r="E2269" s="40" t="s">
        <v>0</v>
      </c>
      <c r="F2269" s="40" t="s">
        <v>0</v>
      </c>
    </row>
    <row r="2270" spans="1:9" ht="12">
      <c r="A2270" s="44">
        <v>38735.979166666664</v>
      </c>
      <c r="G2270" s="40" t="s">
        <v>0</v>
      </c>
      <c r="I2270" s="40" t="s">
        <v>0</v>
      </c>
    </row>
    <row r="2271" spans="1:9" ht="12">
      <c r="A2271" s="44">
        <v>38736.48472222222</v>
      </c>
      <c r="G2271" s="40" t="s">
        <v>0</v>
      </c>
      <c r="I2271" s="40" t="s">
        <v>0</v>
      </c>
    </row>
    <row r="2272" spans="1:6" ht="12">
      <c r="A2272" s="44">
        <v>38736.49166666667</v>
      </c>
      <c r="D2272" s="40" t="s">
        <v>0</v>
      </c>
      <c r="E2272" s="40" t="s">
        <v>0</v>
      </c>
      <c r="F2272" s="40" t="s">
        <v>0</v>
      </c>
    </row>
    <row r="2273" spans="1:3" ht="12">
      <c r="A2273" s="44">
        <v>38736.498611111114</v>
      </c>
      <c r="B2273" s="40" t="s">
        <v>0</v>
      </c>
      <c r="C2273" s="40" t="s">
        <v>0</v>
      </c>
    </row>
    <row r="2274" spans="1:11" ht="12">
      <c r="A2274" s="44">
        <v>38736.63333333333</v>
      </c>
      <c r="J2274" s="42" t="s">
        <v>1</v>
      </c>
      <c r="K2274" s="40" t="s">
        <v>0</v>
      </c>
    </row>
    <row r="2275" spans="1:9" ht="12">
      <c r="A2275" s="44">
        <v>38736.65416666667</v>
      </c>
      <c r="I2275" s="40" t="s">
        <v>0</v>
      </c>
    </row>
    <row r="2276" spans="1:9" ht="12">
      <c r="A2276" s="44">
        <v>38736.70138888889</v>
      </c>
      <c r="I2276" s="40" t="s">
        <v>0</v>
      </c>
    </row>
    <row r="2277" spans="1:9" ht="12">
      <c r="A2277" s="44">
        <v>38736.748611111114</v>
      </c>
      <c r="I2277" s="40" t="s">
        <v>0</v>
      </c>
    </row>
    <row r="2278" spans="1:9" ht="12">
      <c r="A2278" s="44">
        <v>38736.80069444444</v>
      </c>
      <c r="I2278" s="40" t="s">
        <v>0</v>
      </c>
    </row>
    <row r="2279" spans="1:9" ht="12">
      <c r="A2279" s="44">
        <v>38736.85625</v>
      </c>
      <c r="I2279" s="40" t="s">
        <v>0</v>
      </c>
    </row>
    <row r="2280" spans="1:9" ht="12">
      <c r="A2280" s="44">
        <v>38736.8875</v>
      </c>
      <c r="I2280" s="40" t="s">
        <v>0</v>
      </c>
    </row>
    <row r="2281" spans="1:9" ht="12">
      <c r="A2281" s="44">
        <v>38736.933333333334</v>
      </c>
      <c r="I2281" s="40" t="s">
        <v>0</v>
      </c>
    </row>
    <row r="2282" spans="1:11" ht="12">
      <c r="A2282" s="44">
        <v>38737.00486111111</v>
      </c>
      <c r="J2282" s="42" t="s">
        <v>1</v>
      </c>
      <c r="K2282" s="40" t="s">
        <v>0</v>
      </c>
    </row>
    <row r="2283" spans="1:9" ht="12">
      <c r="A2283" s="44">
        <v>38737.447916666664</v>
      </c>
      <c r="G2283" s="40" t="s">
        <v>0</v>
      </c>
      <c r="I2283" s="40" t="s">
        <v>0</v>
      </c>
    </row>
    <row r="2284" spans="1:3" ht="12">
      <c r="A2284" s="44">
        <v>38737.455555555556</v>
      </c>
      <c r="B2284" s="40" t="s">
        <v>0</v>
      </c>
      <c r="C2284" s="40" t="s">
        <v>0</v>
      </c>
    </row>
    <row r="2285" spans="1:3" ht="12">
      <c r="A2285" s="44">
        <v>38737.71041666667</v>
      </c>
      <c r="B2285" s="40" t="s">
        <v>0</v>
      </c>
      <c r="C2285" s="42" t="s">
        <v>1</v>
      </c>
    </row>
    <row r="2286" spans="1:6" ht="12">
      <c r="A2286" s="44">
        <v>38737.71666666667</v>
      </c>
      <c r="D2286" s="40" t="s">
        <v>0</v>
      </c>
      <c r="E2286" s="40" t="s">
        <v>0</v>
      </c>
      <c r="F2286" s="40" t="s">
        <v>0</v>
      </c>
    </row>
    <row r="2287" spans="1:9" ht="12">
      <c r="A2287" s="44">
        <v>38737.72361111111</v>
      </c>
      <c r="G2287" s="40" t="s">
        <v>0</v>
      </c>
      <c r="I2287" s="40" t="s">
        <v>0</v>
      </c>
    </row>
    <row r="2288" spans="1:9" ht="12">
      <c r="A2288" s="44">
        <v>38737.88263888889</v>
      </c>
      <c r="G2288" s="40" t="s">
        <v>0</v>
      </c>
      <c r="I2288" s="40" t="s">
        <v>0</v>
      </c>
    </row>
    <row r="2289" spans="1:6" ht="12">
      <c r="A2289" s="44">
        <v>38737.888194444444</v>
      </c>
      <c r="D2289" s="40" t="s">
        <v>0</v>
      </c>
      <c r="E2289" s="40" t="s">
        <v>0</v>
      </c>
      <c r="F2289" s="40" t="s">
        <v>0</v>
      </c>
    </row>
    <row r="2290" spans="1:4" ht="12">
      <c r="A2290" s="44">
        <v>38739.444444444445</v>
      </c>
      <c r="D2290" s="40" t="s">
        <v>0</v>
      </c>
    </row>
    <row r="2291" spans="1:6" ht="12">
      <c r="A2291" s="44">
        <v>38739.53611111111</v>
      </c>
      <c r="F2291" s="40" t="s">
        <v>0</v>
      </c>
    </row>
    <row r="2292" spans="1:6" ht="12">
      <c r="A2292" s="44">
        <v>38739.75833333333</v>
      </c>
      <c r="D2292" s="40" t="s">
        <v>0</v>
      </c>
      <c r="E2292" s="40" t="s">
        <v>0</v>
      </c>
      <c r="F2292" s="40" t="s">
        <v>0</v>
      </c>
    </row>
    <row r="2293" spans="1:9" ht="12">
      <c r="A2293" s="44">
        <v>38739.76527777778</v>
      </c>
      <c r="G2293" s="40" t="s">
        <v>0</v>
      </c>
      <c r="I2293" s="40" t="s">
        <v>0</v>
      </c>
    </row>
    <row r="2294" spans="1:6" ht="12">
      <c r="A2294" s="44">
        <v>38740.35902777778</v>
      </c>
      <c r="E2294" s="40" t="s">
        <v>0</v>
      </c>
      <c r="F2294" s="40" t="s">
        <v>0</v>
      </c>
    </row>
    <row r="2295" spans="1:9" ht="12">
      <c r="A2295" s="44">
        <v>38740.43541666667</v>
      </c>
      <c r="G2295" s="40" t="s">
        <v>0</v>
      </c>
      <c r="I2295" s="40" t="s">
        <v>0</v>
      </c>
    </row>
    <row r="2296" spans="1:6" ht="12">
      <c r="A2296" s="44">
        <v>38740.44236111111</v>
      </c>
      <c r="D2296" s="40" t="s">
        <v>0</v>
      </c>
      <c r="E2296" s="40" t="s">
        <v>0</v>
      </c>
      <c r="F2296" s="42" t="s">
        <v>1</v>
      </c>
    </row>
    <row r="2297" spans="1:3" ht="12">
      <c r="A2297" s="44">
        <v>38740.44930555556</v>
      </c>
      <c r="B2297" s="40" t="s">
        <v>0</v>
      </c>
      <c r="C2297" s="40" t="s">
        <v>0</v>
      </c>
    </row>
    <row r="2298" spans="1:6" ht="12">
      <c r="A2298" s="44">
        <v>38740.52847222222</v>
      </c>
      <c r="E2298" s="40" t="s">
        <v>0</v>
      </c>
      <c r="F2298" s="40" t="s">
        <v>0</v>
      </c>
    </row>
    <row r="2299" spans="1:9" ht="12">
      <c r="A2299" s="44">
        <v>38740.597916666666</v>
      </c>
      <c r="I2299" s="40" t="s">
        <v>0</v>
      </c>
    </row>
    <row r="2300" spans="1:9" ht="12">
      <c r="A2300" s="44">
        <v>38740.63611111111</v>
      </c>
      <c r="I2300" s="40" t="s">
        <v>0</v>
      </c>
    </row>
    <row r="2301" spans="1:9" ht="12">
      <c r="A2301" s="44">
        <v>38740.66458333333</v>
      </c>
      <c r="I2301" s="40" t="s">
        <v>0</v>
      </c>
    </row>
    <row r="2302" spans="1:9" ht="12">
      <c r="A2302" s="44">
        <v>38740.70208333333</v>
      </c>
      <c r="I2302" s="40" t="s">
        <v>0</v>
      </c>
    </row>
    <row r="2303" spans="1:9" ht="12">
      <c r="A2303" s="44">
        <v>38740.73263888889</v>
      </c>
      <c r="I2303" s="40" t="s">
        <v>0</v>
      </c>
    </row>
    <row r="2304" spans="1:9" ht="12">
      <c r="A2304" s="44">
        <v>38740.799305555556</v>
      </c>
      <c r="I2304" s="40" t="s">
        <v>0</v>
      </c>
    </row>
    <row r="2305" spans="1:11" ht="12">
      <c r="A2305" s="44">
        <v>38740.822916666664</v>
      </c>
      <c r="J2305" s="40" t="s">
        <v>0</v>
      </c>
      <c r="K2305" s="40" t="s">
        <v>0</v>
      </c>
    </row>
    <row r="2306" spans="1:9" ht="12">
      <c r="A2306" s="44">
        <v>38740.83888888889</v>
      </c>
      <c r="I2306" s="40" t="s">
        <v>0</v>
      </c>
    </row>
    <row r="2307" spans="1:3" ht="12">
      <c r="A2307" s="44">
        <v>38740.85763888889</v>
      </c>
      <c r="B2307" s="40" t="s">
        <v>0</v>
      </c>
      <c r="C2307" s="40" t="s">
        <v>0</v>
      </c>
    </row>
    <row r="2308" spans="1:6" ht="12">
      <c r="A2308" s="44">
        <v>38740.8625</v>
      </c>
      <c r="D2308" s="40" t="s">
        <v>0</v>
      </c>
      <c r="E2308" s="40" t="s">
        <v>0</v>
      </c>
      <c r="F2308" s="40" t="s">
        <v>0</v>
      </c>
    </row>
    <row r="2309" spans="1:9" ht="12">
      <c r="A2309" s="44">
        <v>38740.86597222222</v>
      </c>
      <c r="I2309" s="40" t="s">
        <v>0</v>
      </c>
    </row>
    <row r="2310" spans="1:9" ht="12">
      <c r="A2310" s="44">
        <v>38740.90277777778</v>
      </c>
      <c r="I2310" s="40" t="s">
        <v>0</v>
      </c>
    </row>
    <row r="2311" spans="1:6" ht="12">
      <c r="A2311" s="44">
        <v>38740.376388888886</v>
      </c>
      <c r="E2311" s="40" t="s">
        <v>0</v>
      </c>
      <c r="F2311" s="40" t="s">
        <v>0</v>
      </c>
    </row>
    <row r="2312" spans="1:6" ht="12">
      <c r="A2312" s="44">
        <v>38740.46527777778</v>
      </c>
      <c r="D2312" s="40" t="s">
        <v>0</v>
      </c>
      <c r="E2312" s="40" t="s">
        <v>0</v>
      </c>
      <c r="F2312" s="42" t="s">
        <v>1</v>
      </c>
    </row>
    <row r="2313" spans="1:3" ht="12">
      <c r="A2313" s="44">
        <v>38740.470138888886</v>
      </c>
      <c r="B2313" s="40" t="s">
        <v>0</v>
      </c>
      <c r="C2313" s="40" t="s">
        <v>0</v>
      </c>
    </row>
    <row r="2314" spans="1:6" ht="12">
      <c r="A2314" s="44">
        <v>38741.376388888886</v>
      </c>
      <c r="E2314" s="40" t="s">
        <v>0</v>
      </c>
      <c r="F2314" s="40" t="s">
        <v>0</v>
      </c>
    </row>
    <row r="2315" spans="1:6" ht="12">
      <c r="A2315" s="44">
        <v>38741.46527777778</v>
      </c>
      <c r="D2315" s="40" t="s">
        <v>0</v>
      </c>
      <c r="E2315" s="40" t="s">
        <v>0</v>
      </c>
      <c r="F2315" s="42" t="s">
        <v>1</v>
      </c>
    </row>
    <row r="2316" spans="1:3" ht="12">
      <c r="A2316" s="44">
        <v>38741.470138888886</v>
      </c>
      <c r="B2316" s="40" t="s">
        <v>0</v>
      </c>
      <c r="C2316" s="40" t="s">
        <v>0</v>
      </c>
    </row>
    <row r="2317" spans="1:3" ht="12">
      <c r="A2317" s="44">
        <v>38741.725</v>
      </c>
      <c r="B2317" s="40" t="s">
        <v>0</v>
      </c>
      <c r="C2317" s="42" t="s">
        <v>1</v>
      </c>
    </row>
    <row r="2318" spans="1:9" ht="12">
      <c r="A2318" s="44">
        <v>38742.26527777778</v>
      </c>
      <c r="I2318" s="40" t="s">
        <v>0</v>
      </c>
    </row>
    <row r="2319" spans="1:9" ht="12">
      <c r="A2319" s="44">
        <v>38742.30694444444</v>
      </c>
      <c r="I2319" s="42" t="s">
        <v>1</v>
      </c>
    </row>
    <row r="2320" spans="1:9" ht="12">
      <c r="A2320" s="44">
        <v>38742.33819444444</v>
      </c>
      <c r="I2320" s="42" t="s">
        <v>1</v>
      </c>
    </row>
    <row r="2321" spans="1:6" ht="12">
      <c r="A2321" s="44">
        <v>38742.370833333334</v>
      </c>
      <c r="E2321" s="40" t="s">
        <v>0</v>
      </c>
      <c r="F2321" s="42" t="s">
        <v>1</v>
      </c>
    </row>
    <row r="2322" spans="1:9" ht="12">
      <c r="A2322" s="44">
        <v>38742.37430555555</v>
      </c>
      <c r="I2322" s="42" t="s">
        <v>1</v>
      </c>
    </row>
    <row r="2323" spans="1:9" ht="12">
      <c r="A2323" s="44">
        <v>38742.40625</v>
      </c>
      <c r="I2323" s="40" t="s">
        <v>0</v>
      </c>
    </row>
    <row r="2324" spans="1:9" ht="12">
      <c r="A2324" s="44">
        <v>38742.44097222222</v>
      </c>
      <c r="I2324" s="40" t="s">
        <v>0</v>
      </c>
    </row>
    <row r="2325" spans="1:3" ht="12">
      <c r="A2325" s="44">
        <v>38742.4625</v>
      </c>
      <c r="B2325" s="40" t="s">
        <v>0</v>
      </c>
      <c r="C2325" s="40" t="s">
        <v>0</v>
      </c>
    </row>
    <row r="2326" spans="1:9" ht="12">
      <c r="A2326" s="44">
        <v>38742.47430555556</v>
      </c>
      <c r="I2326" s="40" t="s">
        <v>0</v>
      </c>
    </row>
    <row r="2327" spans="1:9" ht="12">
      <c r="A2327" s="44">
        <v>38742.504166666666</v>
      </c>
      <c r="I2327" s="40" t="s">
        <v>0</v>
      </c>
    </row>
    <row r="2328" spans="1:9" ht="12">
      <c r="A2328" s="44">
        <v>38742.54791666667</v>
      </c>
      <c r="I2328" s="40" t="s">
        <v>0</v>
      </c>
    </row>
    <row r="2329" spans="1:6" ht="12">
      <c r="A2329" s="44">
        <v>38742.725</v>
      </c>
      <c r="F2329" s="43" t="s">
        <v>35</v>
      </c>
    </row>
    <row r="2330" spans="1:3" ht="12">
      <c r="A2330" s="44">
        <v>38742.959027777775</v>
      </c>
      <c r="B2330" s="40" t="s">
        <v>0</v>
      </c>
      <c r="C2330" s="40" t="s">
        <v>0</v>
      </c>
    </row>
    <row r="2331" spans="1:6" ht="12">
      <c r="A2331" s="44">
        <v>38742.964583333334</v>
      </c>
      <c r="D2331" s="40" t="s">
        <v>0</v>
      </c>
      <c r="E2331" s="40" t="s">
        <v>0</v>
      </c>
      <c r="F2331" s="40" t="s">
        <v>0</v>
      </c>
    </row>
    <row r="2332" spans="1:11" ht="12">
      <c r="A2332" s="44">
        <v>38743.30416666667</v>
      </c>
      <c r="K2332" s="40" t="s">
        <v>0</v>
      </c>
    </row>
    <row r="2333" spans="1:6" ht="12">
      <c r="A2333" s="44">
        <v>38743.370833333334</v>
      </c>
      <c r="E2333" s="40" t="s">
        <v>0</v>
      </c>
      <c r="F2333" s="42" t="s">
        <v>1</v>
      </c>
    </row>
    <row r="2334" spans="1:9" ht="12">
      <c r="A2334" s="44">
        <v>38743.48055555556</v>
      </c>
      <c r="G2334" s="40" t="s">
        <v>0</v>
      </c>
      <c r="I2334" s="40" t="s">
        <v>0</v>
      </c>
    </row>
    <row r="2335" spans="1:6" ht="12">
      <c r="A2335" s="44">
        <v>38743.486805555556</v>
      </c>
      <c r="D2335" s="40" t="s">
        <v>0</v>
      </c>
      <c r="E2335" s="40" t="s">
        <v>0</v>
      </c>
      <c r="F2335" s="40" t="s">
        <v>0</v>
      </c>
    </row>
    <row r="2336" spans="1:3" ht="12">
      <c r="A2336" s="44">
        <v>38743.49236111111</v>
      </c>
      <c r="B2336" s="40" t="s">
        <v>0</v>
      </c>
      <c r="C2336" s="40" t="s">
        <v>0</v>
      </c>
    </row>
    <row r="2337" spans="1:3" ht="12">
      <c r="A2337" s="44">
        <v>38743.717361111114</v>
      </c>
      <c r="B2337" s="40" t="s">
        <v>0</v>
      </c>
      <c r="C2337" s="40" t="s">
        <v>0</v>
      </c>
    </row>
    <row r="2338" spans="1:6" ht="12">
      <c r="A2338" s="44">
        <v>38743.72638888889</v>
      </c>
      <c r="D2338" s="40" t="s">
        <v>0</v>
      </c>
      <c r="E2338" s="40" t="s">
        <v>0</v>
      </c>
      <c r="F2338" s="40" t="s">
        <v>0</v>
      </c>
    </row>
    <row r="2339" spans="1:9" ht="12">
      <c r="A2339" s="44">
        <v>38743.74166666667</v>
      </c>
      <c r="G2339" s="60" t="s">
        <v>43</v>
      </c>
      <c r="I2339" s="42" t="s">
        <v>1</v>
      </c>
    </row>
    <row r="2340" spans="1:6" ht="12">
      <c r="A2340" s="44">
        <v>38743.77013888889</v>
      </c>
      <c r="E2340" s="40" t="s">
        <v>0</v>
      </c>
      <c r="F2340" s="40" t="s">
        <v>0</v>
      </c>
    </row>
    <row r="2341" spans="1:11" ht="12">
      <c r="A2341" s="44">
        <v>38743.78125</v>
      </c>
      <c r="J2341" s="42" t="s">
        <v>1</v>
      </c>
      <c r="K2341" s="40" t="s">
        <v>0</v>
      </c>
    </row>
    <row r="2342" spans="1:6" ht="12">
      <c r="A2342" s="44">
        <v>38744.365277777775</v>
      </c>
      <c r="E2342" s="40" t="s">
        <v>0</v>
      </c>
      <c r="F2342" s="42" t="s">
        <v>1</v>
      </c>
    </row>
    <row r="2343" spans="1:9" ht="12">
      <c r="A2343" s="44">
        <v>38744.709027777775</v>
      </c>
      <c r="G2343" s="40" t="s">
        <v>0</v>
      </c>
      <c r="I2343" s="40" t="s">
        <v>0</v>
      </c>
    </row>
    <row r="2344" spans="1:6" ht="12">
      <c r="A2344" s="44">
        <v>38744.71527777778</v>
      </c>
      <c r="D2344" s="40" t="s">
        <v>0</v>
      </c>
      <c r="E2344" s="40" t="s">
        <v>0</v>
      </c>
      <c r="F2344" s="40" t="s">
        <v>0</v>
      </c>
    </row>
    <row r="2345" spans="1:3" ht="12">
      <c r="A2345" s="44">
        <v>38744.72222222222</v>
      </c>
      <c r="B2345" s="40" t="s">
        <v>0</v>
      </c>
      <c r="C2345" s="42" t="s">
        <v>1</v>
      </c>
    </row>
    <row r="2346" spans="1:6" ht="12">
      <c r="A2346" s="44">
        <v>38745.489583333336</v>
      </c>
      <c r="E2346" s="40" t="s">
        <v>0</v>
      </c>
      <c r="F2346" s="40" t="s">
        <v>0</v>
      </c>
    </row>
    <row r="2347" spans="1:6" ht="12">
      <c r="A2347" s="44">
        <v>38745.936111111114</v>
      </c>
      <c r="D2347" s="40" t="s">
        <v>0</v>
      </c>
      <c r="E2347" s="40" t="s">
        <v>0</v>
      </c>
      <c r="F2347" s="40" t="s">
        <v>0</v>
      </c>
    </row>
    <row r="2348" spans="1:6" ht="12">
      <c r="A2348" s="44">
        <v>38746.61666666667</v>
      </c>
      <c r="E2348" s="40" t="s">
        <v>0</v>
      </c>
      <c r="F2348" s="40" t="s">
        <v>0</v>
      </c>
    </row>
    <row r="2349" spans="1:6" ht="12">
      <c r="A2349" s="44">
        <v>38746.649305555555</v>
      </c>
      <c r="D2349" s="40" t="s">
        <v>0</v>
      </c>
      <c r="E2349" s="40" t="s">
        <v>0</v>
      </c>
      <c r="F2349" s="40" t="s">
        <v>0</v>
      </c>
    </row>
    <row r="2350" spans="1:6" ht="12">
      <c r="A2350" s="44">
        <v>38746.89375</v>
      </c>
      <c r="D2350" s="40" t="s">
        <v>0</v>
      </c>
      <c r="E2350" s="40" t="s">
        <v>0</v>
      </c>
      <c r="F2350" s="40" t="s">
        <v>0</v>
      </c>
    </row>
    <row r="2351" spans="1:6" ht="12">
      <c r="A2351" s="44">
        <v>38747.370833333334</v>
      </c>
      <c r="E2351" s="40" t="s">
        <v>0</v>
      </c>
      <c r="F2351" s="40" t="s">
        <v>0</v>
      </c>
    </row>
    <row r="2352" spans="1:9" ht="12">
      <c r="A2352" s="44">
        <v>38747.436111111114</v>
      </c>
      <c r="G2352" s="40" t="s">
        <v>0</v>
      </c>
      <c r="I2352" s="40" t="s">
        <v>0</v>
      </c>
    </row>
    <row r="2353" spans="1:6" ht="12">
      <c r="A2353" s="44">
        <v>38747.44305555556</v>
      </c>
      <c r="D2353" s="40" t="s">
        <v>0</v>
      </c>
      <c r="E2353" s="40" t="s">
        <v>0</v>
      </c>
      <c r="F2353" s="40" t="s">
        <v>0</v>
      </c>
    </row>
    <row r="2354" spans="1:3" ht="12">
      <c r="A2354" s="44">
        <v>38747.44930555556</v>
      </c>
      <c r="B2354" s="40" t="s">
        <v>0</v>
      </c>
      <c r="C2354" s="40" t="s">
        <v>0</v>
      </c>
    </row>
    <row r="2355" spans="1:6" ht="12">
      <c r="A2355" s="44">
        <v>38747.819444444445</v>
      </c>
      <c r="E2355" s="40" t="s">
        <v>0</v>
      </c>
      <c r="F2355" s="40" t="s">
        <v>0</v>
      </c>
    </row>
    <row r="2356" spans="1:3" ht="12">
      <c r="A2356" s="44">
        <v>38747.847916666666</v>
      </c>
      <c r="B2356" s="40" t="s">
        <v>0</v>
      </c>
      <c r="C2356" s="40" t="s">
        <v>0</v>
      </c>
    </row>
    <row r="2357" spans="1:6" ht="12">
      <c r="A2357" s="44">
        <v>38747.854166666664</v>
      </c>
      <c r="D2357" s="40" t="s">
        <v>0</v>
      </c>
      <c r="E2357" s="40" t="s">
        <v>0</v>
      </c>
      <c r="F2357" s="40" t="s">
        <v>0</v>
      </c>
    </row>
    <row r="2358" spans="1:9" ht="12">
      <c r="A2358" s="44">
        <v>38748.4375</v>
      </c>
      <c r="G2358" s="43" t="s">
        <v>35</v>
      </c>
      <c r="I2358" s="40" t="s">
        <v>0</v>
      </c>
    </row>
    <row r="2359" spans="1:6" ht="12">
      <c r="A2359" s="44">
        <v>38748.44305555556</v>
      </c>
      <c r="D2359" s="40" t="s">
        <v>0</v>
      </c>
      <c r="E2359" s="40" t="s">
        <v>0</v>
      </c>
      <c r="F2359" s="42" t="s">
        <v>1</v>
      </c>
    </row>
    <row r="2360" spans="1:3" ht="12">
      <c r="A2360" s="44">
        <v>38748.44930555556</v>
      </c>
      <c r="B2360" s="40" t="s">
        <v>0</v>
      </c>
      <c r="C2360" s="40" t="s">
        <v>0</v>
      </c>
    </row>
    <row r="2361" spans="1:3" ht="12">
      <c r="A2361" s="44">
        <v>38748.725</v>
      </c>
      <c r="B2361" s="40" t="s">
        <v>0</v>
      </c>
      <c r="C2361" s="42" t="s">
        <v>1</v>
      </c>
    </row>
    <row r="2362" spans="1:6" ht="12">
      <c r="A2362" s="44">
        <v>38749.370833333334</v>
      </c>
      <c r="E2362" s="40" t="s">
        <v>0</v>
      </c>
      <c r="F2362" s="42" t="s">
        <v>1</v>
      </c>
    </row>
    <row r="2363" spans="1:6" ht="12">
      <c r="A2363" s="44">
        <v>38749.46666666667</v>
      </c>
      <c r="D2363" s="40" t="s">
        <v>0</v>
      </c>
      <c r="E2363" s="40" t="s">
        <v>0</v>
      </c>
      <c r="F2363" s="42" t="s">
        <v>1</v>
      </c>
    </row>
    <row r="2364" spans="1:3" ht="12">
      <c r="A2364" s="44">
        <v>38749.472916666666</v>
      </c>
      <c r="B2364" s="40" t="s">
        <v>0</v>
      </c>
      <c r="C2364" s="42" t="s">
        <v>1</v>
      </c>
    </row>
    <row r="2365" spans="1:9" ht="12">
      <c r="A2365" s="44">
        <v>38749.60972222222</v>
      </c>
      <c r="I2365" s="40" t="s">
        <v>0</v>
      </c>
    </row>
    <row r="2366" spans="1:9" ht="12">
      <c r="A2366" s="44">
        <v>38749.657638888886</v>
      </c>
      <c r="I2366" s="40" t="s">
        <v>0</v>
      </c>
    </row>
    <row r="2367" spans="1:3" ht="12">
      <c r="A2367" s="44">
        <v>38749.67638888889</v>
      </c>
      <c r="B2367" s="40" t="s">
        <v>0</v>
      </c>
      <c r="C2367" s="40" t="s">
        <v>0</v>
      </c>
    </row>
    <row r="2368" spans="1:9" ht="12">
      <c r="A2368" s="44">
        <v>38749.70486111111</v>
      </c>
      <c r="I2368" s="40" t="s">
        <v>0</v>
      </c>
    </row>
    <row r="2369" spans="1:9" ht="12">
      <c r="A2369" s="44">
        <v>38749.75069444445</v>
      </c>
      <c r="I2369" s="40" t="s">
        <v>0</v>
      </c>
    </row>
    <row r="2370" spans="1:3" ht="12">
      <c r="A2370" s="44">
        <v>38749.763194444444</v>
      </c>
      <c r="B2370" s="40" t="s">
        <v>0</v>
      </c>
      <c r="C2370" s="40" t="s">
        <v>0</v>
      </c>
    </row>
    <row r="2371" spans="1:6" ht="12">
      <c r="A2371" s="44">
        <v>38749.77291666667</v>
      </c>
      <c r="D2371" s="40" t="s">
        <v>0</v>
      </c>
      <c r="E2371" s="40" t="s">
        <v>0</v>
      </c>
      <c r="F2371" s="40" t="s">
        <v>0</v>
      </c>
    </row>
    <row r="2372" spans="1:9" ht="12">
      <c r="A2372" s="44">
        <v>38749.78125</v>
      </c>
      <c r="G2372" s="40" t="s">
        <v>0</v>
      </c>
      <c r="I2372" s="40" t="s">
        <v>0</v>
      </c>
    </row>
    <row r="2373" spans="1:9" ht="12">
      <c r="A2373" s="44">
        <v>38749.799305555556</v>
      </c>
      <c r="I2373" s="40" t="s">
        <v>0</v>
      </c>
    </row>
    <row r="2374" spans="1:6" ht="12">
      <c r="A2374" s="44">
        <v>38750.370833333334</v>
      </c>
      <c r="E2374" s="40" t="s">
        <v>0</v>
      </c>
      <c r="F2374" s="42" t="s">
        <v>1</v>
      </c>
    </row>
    <row r="2375" spans="1:9" ht="12">
      <c r="A2375" s="44">
        <v>38750.436111111114</v>
      </c>
      <c r="G2375" s="40" t="s">
        <v>0</v>
      </c>
      <c r="I2375" s="40" t="s">
        <v>0</v>
      </c>
    </row>
    <row r="2376" spans="1:6" ht="12">
      <c r="A2376" s="44">
        <v>38750.441666666666</v>
      </c>
      <c r="D2376" s="40" t="s">
        <v>0</v>
      </c>
      <c r="E2376" s="40" t="s">
        <v>0</v>
      </c>
      <c r="F2376" s="42" t="s">
        <v>1</v>
      </c>
    </row>
    <row r="2377" spans="1:3" ht="12">
      <c r="A2377" s="44">
        <v>38750.44652777778</v>
      </c>
      <c r="B2377" s="40" t="s">
        <v>0</v>
      </c>
      <c r="C2377" s="40" t="s">
        <v>0</v>
      </c>
    </row>
    <row r="2378" spans="1:6" ht="12">
      <c r="A2378" s="44">
        <v>38750.69861111111</v>
      </c>
      <c r="E2378" s="40" t="s">
        <v>0</v>
      </c>
      <c r="F2378" s="40" t="s">
        <v>0</v>
      </c>
    </row>
    <row r="2379" spans="1:6" ht="12">
      <c r="A2379" s="44">
        <v>38750.711805555555</v>
      </c>
      <c r="B2379" s="40" t="s">
        <v>0</v>
      </c>
      <c r="C2379" s="40" t="s">
        <v>0</v>
      </c>
      <c r="D2379" s="40" t="s">
        <v>0</v>
      </c>
      <c r="E2379" s="40" t="s">
        <v>0</v>
      </c>
      <c r="F2379" s="40" t="s">
        <v>0</v>
      </c>
    </row>
    <row r="2380" spans="1:3" ht="12">
      <c r="A2380" s="44">
        <v>38750.947222222225</v>
      </c>
      <c r="B2380" s="40" t="s">
        <v>0</v>
      </c>
      <c r="C2380" s="40" t="s">
        <v>0</v>
      </c>
    </row>
    <row r="2381" spans="1:6" ht="12">
      <c r="A2381" s="44">
        <v>38750.95277777778</v>
      </c>
      <c r="D2381" s="40" t="s">
        <v>0</v>
      </c>
      <c r="E2381" s="40" t="s">
        <v>0</v>
      </c>
      <c r="F2381" s="40" t="s">
        <v>0</v>
      </c>
    </row>
    <row r="2382" spans="1:6" ht="12">
      <c r="A2382" s="44">
        <v>38751.364583333336</v>
      </c>
      <c r="E2382" s="40" t="s">
        <v>0</v>
      </c>
      <c r="F2382" s="40" t="s">
        <v>0</v>
      </c>
    </row>
    <row r="2383" spans="1:9" ht="12">
      <c r="A2383" s="44">
        <v>38751.436111111114</v>
      </c>
      <c r="G2383" s="40" t="s">
        <v>0</v>
      </c>
      <c r="I2383" s="40" t="s">
        <v>0</v>
      </c>
    </row>
    <row r="2384" spans="1:6" ht="12">
      <c r="A2384" s="44">
        <v>38751.44236111111</v>
      </c>
      <c r="D2384" s="40" t="s">
        <v>0</v>
      </c>
      <c r="E2384" s="40" t="s">
        <v>0</v>
      </c>
      <c r="F2384" s="42" t="s">
        <v>1</v>
      </c>
    </row>
    <row r="2385" spans="1:3" ht="12">
      <c r="A2385" s="44">
        <v>38751.44861111111</v>
      </c>
      <c r="B2385" s="40" t="s">
        <v>0</v>
      </c>
      <c r="C2385" s="40" t="s">
        <v>0</v>
      </c>
    </row>
    <row r="2386" spans="1:4" ht="12">
      <c r="A2386" s="44">
        <v>38751.65416666667</v>
      </c>
      <c r="B2386" s="40" t="s">
        <v>0</v>
      </c>
      <c r="C2386" s="42" t="s">
        <v>1</v>
      </c>
      <c r="D2386" s="40" t="s">
        <v>0</v>
      </c>
    </row>
    <row r="2387" spans="1:6" ht="12">
      <c r="A2387" s="44">
        <v>38751.70486111111</v>
      </c>
      <c r="D2387" s="40" t="s">
        <v>0</v>
      </c>
      <c r="E2387" s="40" t="s">
        <v>0</v>
      </c>
      <c r="F2387" s="40" t="s">
        <v>0</v>
      </c>
    </row>
    <row r="2388" spans="1:3" ht="12">
      <c r="A2388" s="44">
        <v>38751.709027777775</v>
      </c>
      <c r="B2388" s="40" t="s">
        <v>0</v>
      </c>
      <c r="C2388" s="43" t="s">
        <v>35</v>
      </c>
    </row>
    <row r="2389" spans="1:3" ht="12">
      <c r="A2389" s="44">
        <v>38751.72708333333</v>
      </c>
      <c r="B2389" s="40" t="s">
        <v>0</v>
      </c>
      <c r="C2389" s="42" t="s">
        <v>1</v>
      </c>
    </row>
    <row r="2390" spans="1:6" ht="12">
      <c r="A2390" s="44">
        <v>38751.73125</v>
      </c>
      <c r="D2390" s="40" t="s">
        <v>0</v>
      </c>
      <c r="E2390" s="40" t="s">
        <v>0</v>
      </c>
      <c r="F2390" s="42" t="s">
        <v>1</v>
      </c>
    </row>
    <row r="2391" spans="1:6" ht="12">
      <c r="A2391" s="44">
        <v>38751.79583333333</v>
      </c>
      <c r="D2391" s="40" t="s">
        <v>0</v>
      </c>
      <c r="E2391" s="40" t="s">
        <v>0</v>
      </c>
      <c r="F2391" s="40" t="s">
        <v>0</v>
      </c>
    </row>
    <row r="2392" spans="1:3" ht="12">
      <c r="A2392" s="44">
        <v>38751.80069444444</v>
      </c>
      <c r="B2392" s="40" t="s">
        <v>0</v>
      </c>
      <c r="C2392" s="42" t="s">
        <v>1</v>
      </c>
    </row>
    <row r="2393" spans="1:6" ht="12">
      <c r="A2393" s="44">
        <v>38751.82152777778</v>
      </c>
      <c r="D2393" s="40" t="s">
        <v>0</v>
      </c>
      <c r="E2393" s="40" t="s">
        <v>0</v>
      </c>
      <c r="F2393" s="40" t="s">
        <v>0</v>
      </c>
    </row>
    <row r="2394" spans="1:6" ht="12">
      <c r="A2394" s="44">
        <v>38751.9</v>
      </c>
      <c r="D2394" s="40" t="s">
        <v>0</v>
      </c>
      <c r="E2394" s="40" t="s">
        <v>0</v>
      </c>
      <c r="F2394" s="40" t="s">
        <v>0</v>
      </c>
    </row>
    <row r="2395" spans="1:3" ht="12">
      <c r="A2395" s="44">
        <v>38751.90416666667</v>
      </c>
      <c r="B2395" s="40" t="s">
        <v>0</v>
      </c>
      <c r="C2395" s="40" t="s">
        <v>0</v>
      </c>
    </row>
    <row r="2396" spans="1:6" ht="12">
      <c r="A2396" s="44">
        <v>38751.92569444444</v>
      </c>
      <c r="D2396" s="40" t="s">
        <v>0</v>
      </c>
      <c r="E2396" s="40" t="s">
        <v>0</v>
      </c>
      <c r="F2396" s="40" t="s">
        <v>0</v>
      </c>
    </row>
    <row r="2397" spans="1:6" ht="12">
      <c r="A2397" s="44">
        <v>38751.96527777778</v>
      </c>
      <c r="D2397" s="40" t="s">
        <v>0</v>
      </c>
      <c r="E2397" s="40" t="s">
        <v>0</v>
      </c>
      <c r="F2397" s="40" t="s">
        <v>0</v>
      </c>
    </row>
    <row r="2398" spans="1:3" ht="12">
      <c r="A2398" s="44">
        <v>38751.96944444445</v>
      </c>
      <c r="B2398" s="40" t="s">
        <v>0</v>
      </c>
      <c r="C2398" s="40" t="s">
        <v>0</v>
      </c>
    </row>
    <row r="2399" spans="1:6" ht="12">
      <c r="A2399" s="44">
        <v>38751.990277777775</v>
      </c>
      <c r="D2399" s="40" t="s">
        <v>0</v>
      </c>
      <c r="E2399" s="40" t="s">
        <v>0</v>
      </c>
      <c r="F2399" s="40" t="s">
        <v>0</v>
      </c>
    </row>
    <row r="2400" spans="1:6" ht="12">
      <c r="A2400" s="44">
        <v>38753.60833333333</v>
      </c>
      <c r="D2400" s="40" t="s">
        <v>0</v>
      </c>
      <c r="E2400" s="40" t="s">
        <v>0</v>
      </c>
      <c r="F2400" s="40" t="s">
        <v>0</v>
      </c>
    </row>
    <row r="2401" spans="1:3" ht="12">
      <c r="A2401" s="44">
        <v>38753.618055555555</v>
      </c>
      <c r="B2401" s="40" t="s">
        <v>0</v>
      </c>
      <c r="C2401" s="40" t="s">
        <v>0</v>
      </c>
    </row>
    <row r="2402" spans="1:6" ht="12">
      <c r="A2402" s="44">
        <v>38753.959027777775</v>
      </c>
      <c r="D2402" s="40" t="s">
        <v>0</v>
      </c>
      <c r="E2402" s="40" t="s">
        <v>0</v>
      </c>
      <c r="F2402" s="40" t="s">
        <v>0</v>
      </c>
    </row>
    <row r="2403" spans="1:9" ht="12">
      <c r="A2403" s="44">
        <v>38753.964583333334</v>
      </c>
      <c r="G2403" s="40" t="s">
        <v>0</v>
      </c>
      <c r="I2403" s="40" t="s">
        <v>0</v>
      </c>
    </row>
    <row r="2404" spans="1:6" ht="12">
      <c r="A2404" s="44">
        <v>38754.376388888886</v>
      </c>
      <c r="E2404" s="40" t="s">
        <v>0</v>
      </c>
      <c r="F2404" s="42" t="s">
        <v>1</v>
      </c>
    </row>
    <row r="2405" spans="1:9" ht="12">
      <c r="A2405" s="44">
        <v>38754.42847222222</v>
      </c>
      <c r="G2405" s="40" t="s">
        <v>0</v>
      </c>
      <c r="I2405" s="40" t="s">
        <v>0</v>
      </c>
    </row>
    <row r="2406" spans="1:6" ht="12">
      <c r="A2406" s="44">
        <v>38754.436111111114</v>
      </c>
      <c r="D2406" s="40" t="s">
        <v>0</v>
      </c>
      <c r="E2406" s="40" t="s">
        <v>0</v>
      </c>
      <c r="F2406" s="40" t="s">
        <v>0</v>
      </c>
    </row>
    <row r="2407" spans="1:3" ht="12">
      <c r="A2407" s="44">
        <v>38754.44097222222</v>
      </c>
      <c r="B2407" s="40" t="s">
        <v>0</v>
      </c>
      <c r="C2407" s="40" t="s">
        <v>0</v>
      </c>
    </row>
    <row r="2408" spans="1:3" ht="12">
      <c r="A2408" s="44">
        <v>38754.95694444444</v>
      </c>
      <c r="B2408" s="40" t="s">
        <v>0</v>
      </c>
      <c r="C2408" s="40" t="s">
        <v>0</v>
      </c>
    </row>
    <row r="2409" spans="1:6" ht="12">
      <c r="A2409" s="44">
        <v>38755.365277777775</v>
      </c>
      <c r="E2409" s="40" t="s">
        <v>0</v>
      </c>
      <c r="F2409" s="42" t="s">
        <v>1</v>
      </c>
    </row>
    <row r="2410" spans="1:3" ht="12">
      <c r="A2410" s="44">
        <v>38755.45763888889</v>
      </c>
      <c r="B2410" s="40" t="s">
        <v>0</v>
      </c>
      <c r="C2410" s="40" t="s">
        <v>0</v>
      </c>
    </row>
    <row r="2411" spans="1:6" ht="12">
      <c r="A2411" s="44">
        <v>38755.572916666664</v>
      </c>
      <c r="B2411" s="40" t="s">
        <v>0</v>
      </c>
      <c r="C2411" s="40" t="s">
        <v>0</v>
      </c>
      <c r="D2411" s="40" t="s">
        <v>0</v>
      </c>
      <c r="E2411" s="40" t="s">
        <v>0</v>
      </c>
      <c r="F2411" s="40" t="s">
        <v>0</v>
      </c>
    </row>
    <row r="2412" spans="1:3" ht="12">
      <c r="A2412" s="44">
        <v>38755.76736111111</v>
      </c>
      <c r="B2412" s="40" t="s">
        <v>0</v>
      </c>
      <c r="C2412" s="40" t="s">
        <v>0</v>
      </c>
    </row>
    <row r="2413" spans="1:6" ht="12">
      <c r="A2413" s="44">
        <v>38755.774305555555</v>
      </c>
      <c r="D2413" s="40" t="s">
        <v>0</v>
      </c>
      <c r="E2413" s="40" t="s">
        <v>0</v>
      </c>
      <c r="F2413" s="40" t="s">
        <v>0</v>
      </c>
    </row>
    <row r="2414" spans="1:9" ht="12">
      <c r="A2414" s="44">
        <v>38755.78125</v>
      </c>
      <c r="G2414" s="40" t="s">
        <v>0</v>
      </c>
      <c r="I2414" s="40" t="s">
        <v>0</v>
      </c>
    </row>
    <row r="2415" spans="1:6" ht="12">
      <c r="A2415" s="44">
        <v>38756.21527777778</v>
      </c>
      <c r="D2415" s="40" t="s">
        <v>0</v>
      </c>
      <c r="E2415" s="43" t="s">
        <v>32</v>
      </c>
      <c r="F2415" s="40" t="s">
        <v>0</v>
      </c>
    </row>
    <row r="2416" spans="1:3" ht="12">
      <c r="A2416" s="44">
        <v>38756.24652777778</v>
      </c>
      <c r="B2416" s="40" t="s">
        <v>0</v>
      </c>
      <c r="C2416" s="40" t="s">
        <v>0</v>
      </c>
    </row>
    <row r="2417" spans="1:6" ht="12">
      <c r="A2417" s="44">
        <v>38756.25069444445</v>
      </c>
      <c r="D2417" s="40" t="s">
        <v>0</v>
      </c>
      <c r="E2417" s="43" t="s">
        <v>32</v>
      </c>
      <c r="F2417" s="40" t="s">
        <v>0</v>
      </c>
    </row>
    <row r="2418" spans="1:6" ht="12">
      <c r="A2418" s="44">
        <v>38756.31041666667</v>
      </c>
      <c r="D2418" s="40" t="s">
        <v>0</v>
      </c>
      <c r="E2418" s="43" t="s">
        <v>32</v>
      </c>
      <c r="F2418" s="40" t="s">
        <v>0</v>
      </c>
    </row>
    <row r="2419" spans="1:3" ht="12">
      <c r="A2419" s="44">
        <v>38756.31458333333</v>
      </c>
      <c r="B2419" s="40" t="s">
        <v>0</v>
      </c>
      <c r="C2419" s="40" t="s">
        <v>0</v>
      </c>
    </row>
    <row r="2420" spans="1:3" ht="12">
      <c r="A2420" s="44">
        <v>38756.333333333336</v>
      </c>
      <c r="B2420" s="40" t="s">
        <v>0</v>
      </c>
      <c r="C2420" s="40" t="s">
        <v>0</v>
      </c>
    </row>
    <row r="2421" spans="1:6" ht="12">
      <c r="A2421" s="44">
        <v>38756.3375</v>
      </c>
      <c r="D2421" s="40" t="s">
        <v>0</v>
      </c>
      <c r="E2421" s="43" t="s">
        <v>32</v>
      </c>
      <c r="F2421" s="40" t="s">
        <v>0</v>
      </c>
    </row>
    <row r="2422" spans="1:6" ht="12">
      <c r="A2422" s="44">
        <v>38756.370833333334</v>
      </c>
      <c r="E2422" s="43" t="s">
        <v>32</v>
      </c>
      <c r="F2422" s="40" t="s">
        <v>0</v>
      </c>
    </row>
    <row r="2423" spans="1:5" ht="12">
      <c r="A2423" s="44">
        <v>38756.40416666667</v>
      </c>
      <c r="D2423" s="40" t="s">
        <v>0</v>
      </c>
      <c r="E2423" s="43" t="s">
        <v>32</v>
      </c>
    </row>
    <row r="2424" spans="1:3" ht="12">
      <c r="A2424" s="44">
        <v>38756.40833333333</v>
      </c>
      <c r="B2424" s="40" t="s">
        <v>0</v>
      </c>
      <c r="C2424" s="40" t="s">
        <v>0</v>
      </c>
    </row>
    <row r="2425" spans="1:3" ht="12">
      <c r="A2425" s="44">
        <v>38756.42916666667</v>
      </c>
      <c r="B2425" s="40" t="s">
        <v>0</v>
      </c>
      <c r="C2425" s="40" t="s">
        <v>0</v>
      </c>
    </row>
    <row r="2426" spans="1:6" ht="12">
      <c r="A2426" s="44">
        <v>38756.433333333334</v>
      </c>
      <c r="D2426" s="40" t="s">
        <v>0</v>
      </c>
      <c r="E2426" s="40" t="s">
        <v>0</v>
      </c>
      <c r="F2426" s="40" t="s">
        <v>0</v>
      </c>
    </row>
    <row r="2427" spans="1:6" ht="12">
      <c r="A2427" s="44">
        <v>38756.49444444444</v>
      </c>
      <c r="D2427" s="40" t="s">
        <v>0</v>
      </c>
      <c r="E2427" s="40" t="s">
        <v>0</v>
      </c>
      <c r="F2427" s="40" t="s">
        <v>0</v>
      </c>
    </row>
    <row r="2428" spans="1:3" ht="12">
      <c r="A2428" s="44">
        <v>38756.498611111114</v>
      </c>
      <c r="B2428" s="40" t="s">
        <v>0</v>
      </c>
      <c r="C2428" s="40" t="s">
        <v>0</v>
      </c>
    </row>
    <row r="2429" spans="1:3" ht="12">
      <c r="A2429" s="44">
        <v>38756.51944444444</v>
      </c>
      <c r="B2429" s="40" t="s">
        <v>0</v>
      </c>
      <c r="C2429" s="43" t="s">
        <v>35</v>
      </c>
    </row>
    <row r="2430" spans="1:6" ht="12">
      <c r="A2430" s="44">
        <v>38756.52361111111</v>
      </c>
      <c r="D2430" s="40" t="s">
        <v>0</v>
      </c>
      <c r="E2430" s="40" t="s">
        <v>0</v>
      </c>
      <c r="F2430" s="40" t="s">
        <v>0</v>
      </c>
    </row>
    <row r="2431" spans="1:6" ht="12">
      <c r="A2431" s="44">
        <v>38756.68958333333</v>
      </c>
      <c r="E2431" s="40" t="s">
        <v>0</v>
      </c>
      <c r="F2431" s="40" t="s">
        <v>0</v>
      </c>
    </row>
    <row r="2432" spans="1:6" ht="12">
      <c r="A2432" s="44">
        <v>38757.37013888889</v>
      </c>
      <c r="E2432" s="40" t="s">
        <v>0</v>
      </c>
      <c r="F2432" s="42" t="s">
        <v>1</v>
      </c>
    </row>
    <row r="2433" spans="1:9" ht="12">
      <c r="A2433" s="44">
        <v>38758.42916666667</v>
      </c>
      <c r="G2433" s="40" t="s">
        <v>0</v>
      </c>
      <c r="I2433" s="40" t="s">
        <v>0</v>
      </c>
    </row>
    <row r="2434" spans="1:6" ht="12">
      <c r="A2434" s="44">
        <v>38758.4375</v>
      </c>
      <c r="D2434" s="40" t="s">
        <v>0</v>
      </c>
      <c r="E2434" s="40" t="s">
        <v>0</v>
      </c>
      <c r="F2434" s="40" t="s">
        <v>0</v>
      </c>
    </row>
    <row r="2435" spans="1:3" ht="12">
      <c r="A2435" s="44">
        <v>38758.44305555556</v>
      </c>
      <c r="B2435" s="40" t="s">
        <v>0</v>
      </c>
      <c r="C2435" s="40" t="s">
        <v>0</v>
      </c>
    </row>
    <row r="2436" spans="1:3" ht="12">
      <c r="A2436" s="44">
        <v>38758.93125</v>
      </c>
      <c r="B2436" s="40" t="s">
        <v>0</v>
      </c>
      <c r="C2436" s="40" t="s">
        <v>0</v>
      </c>
    </row>
    <row r="2437" spans="1:6" ht="12">
      <c r="A2437" s="44">
        <v>38758.93680555555</v>
      </c>
      <c r="D2437" s="40" t="s">
        <v>0</v>
      </c>
      <c r="E2437" s="40" t="s">
        <v>0</v>
      </c>
      <c r="F2437" s="40" t="s">
        <v>0</v>
      </c>
    </row>
    <row r="2438" spans="1:3" ht="12">
      <c r="A2438" s="44">
        <v>38759.37777777778</v>
      </c>
      <c r="B2438" s="40" t="s">
        <v>0</v>
      </c>
      <c r="C2438" s="40" t="s">
        <v>0</v>
      </c>
    </row>
    <row r="2439" spans="1:6" ht="12">
      <c r="A2439" s="44">
        <v>38761.35902777778</v>
      </c>
      <c r="E2439" s="40" t="s">
        <v>0</v>
      </c>
      <c r="F2439" s="42" t="s">
        <v>1</v>
      </c>
    </row>
    <row r="2440" spans="1:3" ht="12">
      <c r="A2440" s="44">
        <v>38761.50208333333</v>
      </c>
      <c r="B2440" s="40" t="s">
        <v>0</v>
      </c>
      <c r="C2440" s="40" t="s">
        <v>0</v>
      </c>
    </row>
    <row r="2441" spans="1:6" ht="12">
      <c r="A2441" s="44">
        <v>38761.68958333333</v>
      </c>
      <c r="E2441" s="40" t="s">
        <v>0</v>
      </c>
      <c r="F2441" s="40" t="s">
        <v>0</v>
      </c>
    </row>
    <row r="2442" spans="1:3" ht="12">
      <c r="A2442" s="44">
        <v>38761.76666666667</v>
      </c>
      <c r="B2442" s="40" t="s">
        <v>0</v>
      </c>
      <c r="C2442" s="40" t="s">
        <v>0</v>
      </c>
    </row>
    <row r="2443" spans="1:6" ht="12">
      <c r="A2443" s="44">
        <v>38761.771527777775</v>
      </c>
      <c r="D2443" s="40" t="s">
        <v>0</v>
      </c>
      <c r="E2443" s="40" t="s">
        <v>0</v>
      </c>
      <c r="F2443" s="40" t="s">
        <v>0</v>
      </c>
    </row>
    <row r="2444" spans="1:9" ht="12">
      <c r="A2444" s="44">
        <v>38761.77916666667</v>
      </c>
      <c r="G2444" s="40" t="s">
        <v>0</v>
      </c>
      <c r="I2444" s="40" t="s">
        <v>0</v>
      </c>
    </row>
    <row r="2445" spans="1:9" ht="12">
      <c r="A2445" s="44">
        <v>38762.23055555556</v>
      </c>
      <c r="I2445" s="40" t="s">
        <v>0</v>
      </c>
    </row>
    <row r="2446" spans="1:9" ht="12">
      <c r="A2446" s="44">
        <v>38762.27569444444</v>
      </c>
      <c r="I2446" s="40" t="s">
        <v>0</v>
      </c>
    </row>
    <row r="2447" spans="1:9" ht="12">
      <c r="A2447" s="44">
        <v>38762.32638888889</v>
      </c>
      <c r="I2447" s="42" t="s">
        <v>1</v>
      </c>
    </row>
    <row r="2448" spans="1:9" ht="12">
      <c r="A2448" s="44">
        <v>38762.381944444445</v>
      </c>
      <c r="I2448" s="42" t="s">
        <v>1</v>
      </c>
    </row>
    <row r="2449" spans="1:6" ht="12">
      <c r="A2449" s="44">
        <v>38762.45625</v>
      </c>
      <c r="D2449" s="40" t="s">
        <v>0</v>
      </c>
      <c r="E2449" s="40" t="s">
        <v>0</v>
      </c>
      <c r="F2449" s="40" t="s">
        <v>0</v>
      </c>
    </row>
    <row r="2450" spans="1:3" ht="12">
      <c r="A2450" s="44">
        <v>38762.46388888889</v>
      </c>
      <c r="B2450" s="40" t="s">
        <v>0</v>
      </c>
      <c r="C2450" s="40" t="s">
        <v>0</v>
      </c>
    </row>
    <row r="2451" spans="1:9" ht="12">
      <c r="A2451" s="44">
        <v>38762.47430555556</v>
      </c>
      <c r="I2451" s="40" t="s">
        <v>0</v>
      </c>
    </row>
    <row r="2452" spans="1:9" ht="12">
      <c r="A2452" s="44">
        <v>38762.50763888889</v>
      </c>
      <c r="I2452" s="40" t="s">
        <v>0</v>
      </c>
    </row>
    <row r="2453" spans="1:3" ht="12">
      <c r="A2453" s="44">
        <v>38762.97222222222</v>
      </c>
      <c r="B2453" s="40" t="s">
        <v>0</v>
      </c>
      <c r="C2453" s="40" t="s">
        <v>0</v>
      </c>
    </row>
    <row r="2454" spans="1:6" ht="12">
      <c r="A2454" s="44">
        <v>38762.97708333333</v>
      </c>
      <c r="D2454" s="40" t="s">
        <v>0</v>
      </c>
      <c r="E2454" s="40" t="s">
        <v>0</v>
      </c>
      <c r="F2454" s="40" t="s">
        <v>0</v>
      </c>
    </row>
    <row r="2455" spans="1:6" ht="12">
      <c r="A2455" s="44">
        <v>38763.365277777775</v>
      </c>
      <c r="E2455" s="40" t="s">
        <v>0</v>
      </c>
      <c r="F2455" s="42" t="s">
        <v>1</v>
      </c>
    </row>
    <row r="2456" spans="1:9" ht="12">
      <c r="A2456" s="44">
        <v>38763.56805555556</v>
      </c>
      <c r="G2456" s="40" t="s">
        <v>0</v>
      </c>
      <c r="I2456" s="40" t="s">
        <v>0</v>
      </c>
    </row>
    <row r="2457" spans="1:6" ht="12">
      <c r="A2457" s="44">
        <v>38763.575</v>
      </c>
      <c r="D2457" s="40" t="s">
        <v>0</v>
      </c>
      <c r="E2457" s="40" t="s">
        <v>0</v>
      </c>
      <c r="F2457" s="40" t="s">
        <v>0</v>
      </c>
    </row>
    <row r="2458" spans="1:3" ht="12">
      <c r="A2458" s="44">
        <v>38763.58125</v>
      </c>
      <c r="B2458" s="40" t="s">
        <v>0</v>
      </c>
      <c r="C2458" s="40" t="s">
        <v>0</v>
      </c>
    </row>
    <row r="2459" spans="1:6" ht="12">
      <c r="A2459" s="44">
        <v>38763.58472222222</v>
      </c>
      <c r="D2459" s="40" t="s">
        <v>0</v>
      </c>
      <c r="E2459" s="40" t="s">
        <v>0</v>
      </c>
      <c r="F2459" s="40" t="s">
        <v>0</v>
      </c>
    </row>
    <row r="2460" spans="1:3" ht="12">
      <c r="A2460" s="44">
        <v>38763.58888888889</v>
      </c>
      <c r="B2460" s="40" t="s">
        <v>0</v>
      </c>
      <c r="C2460" s="40" t="s">
        <v>0</v>
      </c>
    </row>
    <row r="2461" spans="1:3" ht="12">
      <c r="A2461" s="44">
        <v>38763.61041666667</v>
      </c>
      <c r="B2461" s="40" t="s">
        <v>0</v>
      </c>
      <c r="C2461" s="40" t="s">
        <v>0</v>
      </c>
    </row>
    <row r="2462" spans="1:6" ht="12">
      <c r="A2462" s="44">
        <v>38763.614583333336</v>
      </c>
      <c r="D2462" s="40" t="s">
        <v>0</v>
      </c>
      <c r="E2462" s="40" t="s">
        <v>0</v>
      </c>
      <c r="F2462" s="40" t="s">
        <v>0</v>
      </c>
    </row>
    <row r="2463" spans="1:6" ht="12">
      <c r="A2463" s="44">
        <v>38763.677083333336</v>
      </c>
      <c r="D2463" s="40" t="s">
        <v>0</v>
      </c>
      <c r="E2463" s="40" t="s">
        <v>0</v>
      </c>
      <c r="F2463" s="40" t="s">
        <v>0</v>
      </c>
    </row>
    <row r="2464" spans="1:3" ht="12">
      <c r="A2464" s="44">
        <v>38763.68125</v>
      </c>
      <c r="B2464" s="40" t="s">
        <v>0</v>
      </c>
      <c r="C2464" s="40" t="s">
        <v>0</v>
      </c>
    </row>
    <row r="2465" spans="1:3" ht="12">
      <c r="A2465" s="44">
        <v>38763.69930555556</v>
      </c>
      <c r="B2465" s="40" t="s">
        <v>0</v>
      </c>
      <c r="C2465" s="43" t="s">
        <v>35</v>
      </c>
    </row>
    <row r="2466" spans="1:6" ht="12">
      <c r="A2466" s="44">
        <v>38763.70347222222</v>
      </c>
      <c r="D2466" s="40" t="s">
        <v>0</v>
      </c>
      <c r="E2466" s="40" t="s">
        <v>0</v>
      </c>
      <c r="F2466" s="40" t="s">
        <v>0</v>
      </c>
    </row>
    <row r="2467" spans="1:6" ht="12">
      <c r="A2467" s="44">
        <v>38763.74097222222</v>
      </c>
      <c r="E2467" s="40" t="s">
        <v>0</v>
      </c>
      <c r="F2467" s="40" t="s">
        <v>0</v>
      </c>
    </row>
    <row r="2468" spans="1:6" ht="12">
      <c r="A2468" s="44">
        <v>38763.76597222222</v>
      </c>
      <c r="D2468" s="40" t="s">
        <v>0</v>
      </c>
      <c r="E2468" s="40" t="s">
        <v>0</v>
      </c>
      <c r="F2468" s="40" t="s">
        <v>0</v>
      </c>
    </row>
    <row r="2469" spans="1:3" ht="12">
      <c r="A2469" s="44">
        <v>38763.77013888889</v>
      </c>
      <c r="B2469" s="40" t="s">
        <v>0</v>
      </c>
      <c r="C2469" s="40" t="s">
        <v>0</v>
      </c>
    </row>
    <row r="2470" spans="1:3" ht="12">
      <c r="A2470" s="44">
        <v>38763.79027777778</v>
      </c>
      <c r="B2470" s="40" t="s">
        <v>0</v>
      </c>
      <c r="C2470" s="40" t="s">
        <v>0</v>
      </c>
    </row>
    <row r="2471" spans="1:6" ht="12">
      <c r="A2471" s="44">
        <v>38763.794444444444</v>
      </c>
      <c r="D2471" s="40" t="s">
        <v>0</v>
      </c>
      <c r="E2471" s="40" t="s">
        <v>0</v>
      </c>
      <c r="F2471" s="40" t="s">
        <v>0</v>
      </c>
    </row>
    <row r="2472" spans="1:3" ht="12">
      <c r="A2472" s="44">
        <v>38763.822916666664</v>
      </c>
      <c r="B2472" s="40" t="s">
        <v>0</v>
      </c>
      <c r="C2472" s="40" t="s">
        <v>0</v>
      </c>
    </row>
    <row r="2473" spans="1:6" ht="12">
      <c r="A2473" s="44">
        <v>38763.82986111111</v>
      </c>
      <c r="D2473" s="40" t="s">
        <v>0</v>
      </c>
      <c r="E2473" s="40" t="s">
        <v>0</v>
      </c>
      <c r="F2473" s="40" t="s">
        <v>0</v>
      </c>
    </row>
    <row r="2474" spans="1:9" ht="12">
      <c r="A2474" s="44">
        <v>38763.836805555555</v>
      </c>
      <c r="G2474" s="40" t="s">
        <v>0</v>
      </c>
      <c r="I2474" s="40" t="s">
        <v>0</v>
      </c>
    </row>
    <row r="2475" spans="1:9" ht="12">
      <c r="A2475" s="44">
        <v>38764.225694444445</v>
      </c>
      <c r="I2475" s="40" t="s">
        <v>0</v>
      </c>
    </row>
    <row r="2476" spans="1:9" ht="12">
      <c r="A2476" s="44">
        <v>38764.26944444444</v>
      </c>
      <c r="I2476" s="40" t="s">
        <v>0</v>
      </c>
    </row>
    <row r="2477" spans="1:9" ht="12">
      <c r="A2477" s="44">
        <v>38764.30416666667</v>
      </c>
      <c r="I2477" s="42" t="s">
        <v>1</v>
      </c>
    </row>
    <row r="2478" spans="1:9" ht="12">
      <c r="A2478" s="44">
        <v>38764.34166666667</v>
      </c>
      <c r="I2478" s="42" t="s">
        <v>1</v>
      </c>
    </row>
    <row r="2479" spans="1:6" ht="12">
      <c r="A2479" s="44">
        <v>38764.37013888889</v>
      </c>
      <c r="E2479" s="40" t="s">
        <v>0</v>
      </c>
      <c r="F2479" s="42" t="s">
        <v>1</v>
      </c>
    </row>
    <row r="2480" spans="1:9" ht="12">
      <c r="A2480" s="44">
        <v>38764.37152777778</v>
      </c>
      <c r="I2480" s="40" t="s">
        <v>0</v>
      </c>
    </row>
    <row r="2481" spans="1:9" ht="12">
      <c r="A2481" s="44">
        <v>38764.40555555555</v>
      </c>
      <c r="I2481" s="40" t="s">
        <v>0</v>
      </c>
    </row>
    <row r="2482" spans="1:9" ht="12">
      <c r="A2482" s="44">
        <v>38764.436111111114</v>
      </c>
      <c r="G2482" s="40" t="s">
        <v>0</v>
      </c>
      <c r="I2482" s="40" t="s">
        <v>0</v>
      </c>
    </row>
    <row r="2483" spans="1:6" ht="12">
      <c r="A2483" s="44">
        <v>38764.44236111111</v>
      </c>
      <c r="D2483" s="40" t="s">
        <v>0</v>
      </c>
      <c r="E2483" s="40" t="s">
        <v>0</v>
      </c>
      <c r="F2483" s="40" t="s">
        <v>0</v>
      </c>
    </row>
    <row r="2484" spans="1:3" ht="12">
      <c r="A2484" s="44">
        <v>38764.44861111111</v>
      </c>
      <c r="B2484" s="40" t="s">
        <v>0</v>
      </c>
      <c r="C2484" s="40" t="s">
        <v>0</v>
      </c>
    </row>
    <row r="2485" spans="1:9" ht="12">
      <c r="A2485" s="44">
        <v>38764.475</v>
      </c>
      <c r="I2485" s="40" t="s">
        <v>0</v>
      </c>
    </row>
    <row r="2486" spans="1:9" ht="12">
      <c r="A2486" s="44">
        <v>38764.509722222225</v>
      </c>
      <c r="I2486" s="40" t="s">
        <v>0</v>
      </c>
    </row>
    <row r="2487" spans="1:9" ht="12">
      <c r="A2487" s="44">
        <v>38764.54583333333</v>
      </c>
      <c r="I2487" s="40" t="s">
        <v>0</v>
      </c>
    </row>
    <row r="2488" spans="1:9" ht="12">
      <c r="A2488" s="44">
        <v>38765.833333333336</v>
      </c>
      <c r="I2488" s="40" t="s">
        <v>0</v>
      </c>
    </row>
    <row r="2489" spans="1:6" ht="12">
      <c r="A2489" s="44">
        <v>38766.69236111111</v>
      </c>
      <c r="D2489" s="40" t="s">
        <v>0</v>
      </c>
      <c r="E2489" s="40" t="s">
        <v>0</v>
      </c>
      <c r="F2489" s="40" t="s">
        <v>0</v>
      </c>
    </row>
    <row r="2490" spans="1:3" ht="12">
      <c r="A2490" s="44">
        <v>38766.69861111111</v>
      </c>
      <c r="B2490" s="40" t="s">
        <v>0</v>
      </c>
      <c r="C2490" s="40" t="s">
        <v>0</v>
      </c>
    </row>
    <row r="2491" spans="1:9" ht="12">
      <c r="A2491" s="44">
        <v>38767.68125</v>
      </c>
      <c r="G2491" s="40" t="s">
        <v>0</v>
      </c>
      <c r="I2491" s="40" t="s">
        <v>0</v>
      </c>
    </row>
    <row r="2492" spans="1:6" ht="12">
      <c r="A2492" s="44">
        <v>38767.69236111111</v>
      </c>
      <c r="D2492" s="40" t="s">
        <v>0</v>
      </c>
      <c r="E2492" s="40" t="s">
        <v>0</v>
      </c>
      <c r="F2492" s="40" t="s">
        <v>0</v>
      </c>
    </row>
    <row r="2493" spans="1:6" ht="12">
      <c r="A2493" s="44">
        <v>38767.8</v>
      </c>
      <c r="D2493" s="40" t="s">
        <v>0</v>
      </c>
      <c r="E2493" s="40" t="s">
        <v>0</v>
      </c>
      <c r="F2493" s="40" t="s">
        <v>0</v>
      </c>
    </row>
    <row r="2494" spans="1:9" ht="12">
      <c r="A2494" s="44">
        <v>38767.80694444444</v>
      </c>
      <c r="G2494" s="40" t="s">
        <v>0</v>
      </c>
      <c r="I2494" s="40" t="s">
        <v>0</v>
      </c>
    </row>
    <row r="2495" spans="1:6" ht="12">
      <c r="A2495" s="44">
        <v>38768.370833333334</v>
      </c>
      <c r="E2495" s="40" t="s">
        <v>0</v>
      </c>
      <c r="F2495" s="42" t="s">
        <v>1</v>
      </c>
    </row>
    <row r="2496" spans="1:6" ht="12">
      <c r="A2496" s="44">
        <v>38768.44583333333</v>
      </c>
      <c r="D2496" s="40" t="s">
        <v>0</v>
      </c>
      <c r="E2496" s="40" t="s">
        <v>0</v>
      </c>
      <c r="F2496" s="42" t="s">
        <v>1</v>
      </c>
    </row>
    <row r="2497" spans="1:3" ht="12">
      <c r="A2497" s="44">
        <v>38768.45138888889</v>
      </c>
      <c r="B2497" s="40" t="s">
        <v>0</v>
      </c>
      <c r="C2497" s="40" t="s">
        <v>0</v>
      </c>
    </row>
    <row r="2498" spans="1:6" ht="12">
      <c r="A2498" s="44">
        <v>38768.99236111111</v>
      </c>
      <c r="D2498" s="40" t="s">
        <v>0</v>
      </c>
      <c r="E2498" s="40" t="s">
        <v>0</v>
      </c>
      <c r="F2498" s="40" t="s">
        <v>0</v>
      </c>
    </row>
    <row r="2499" spans="1:6" ht="12">
      <c r="A2499" s="44">
        <v>38769.370833333334</v>
      </c>
      <c r="E2499" s="40" t="s">
        <v>0</v>
      </c>
      <c r="F2499" s="42" t="s">
        <v>1</v>
      </c>
    </row>
    <row r="2500" spans="1:3" ht="12">
      <c r="A2500" s="44">
        <v>38769.47083333333</v>
      </c>
      <c r="B2500" s="40" t="s">
        <v>0</v>
      </c>
      <c r="C2500" s="40" t="s">
        <v>0</v>
      </c>
    </row>
    <row r="2501" spans="1:3" ht="12">
      <c r="A2501" s="44">
        <v>38769.59097222222</v>
      </c>
      <c r="B2501" s="40" t="s">
        <v>0</v>
      </c>
      <c r="C2501" s="40" t="s">
        <v>0</v>
      </c>
    </row>
    <row r="2502" spans="1:3" ht="12">
      <c r="A2502" s="44">
        <v>38769.822916666664</v>
      </c>
      <c r="B2502" s="40" t="s">
        <v>0</v>
      </c>
      <c r="C2502" s="40" t="s">
        <v>0</v>
      </c>
    </row>
    <row r="2503" spans="1:9" ht="12">
      <c r="A2503" s="44">
        <v>38770.18194444444</v>
      </c>
      <c r="I2503" s="40" t="s">
        <v>0</v>
      </c>
    </row>
    <row r="2504" spans="1:9" ht="12">
      <c r="A2504" s="44">
        <v>38770.214583333334</v>
      </c>
      <c r="I2504" s="40" t="s">
        <v>0</v>
      </c>
    </row>
    <row r="2505" spans="1:9" ht="12">
      <c r="A2505" s="44">
        <v>38770.27777777778</v>
      </c>
      <c r="I2505" s="40" t="s">
        <v>0</v>
      </c>
    </row>
    <row r="2506" spans="1:9" ht="12">
      <c r="A2506" s="44">
        <v>38770.32777777778</v>
      </c>
      <c r="I2506" s="42" t="s">
        <v>1</v>
      </c>
    </row>
    <row r="2507" spans="1:6" ht="12">
      <c r="A2507" s="44">
        <v>38770.365277777775</v>
      </c>
      <c r="E2507" s="40" t="s">
        <v>0</v>
      </c>
      <c r="F2507" s="40" t="s">
        <v>0</v>
      </c>
    </row>
    <row r="2508" spans="1:9" ht="12">
      <c r="A2508" s="44">
        <v>38770.38333333333</v>
      </c>
      <c r="I2508" s="42" t="s">
        <v>1</v>
      </c>
    </row>
    <row r="2509" spans="1:9" ht="12">
      <c r="A2509" s="44">
        <v>38770.42847222222</v>
      </c>
      <c r="I2509" s="40" t="s">
        <v>0</v>
      </c>
    </row>
    <row r="2510" spans="1:6" ht="12">
      <c r="A2510" s="44">
        <v>38770.46527777778</v>
      </c>
      <c r="D2510" s="40" t="s">
        <v>0</v>
      </c>
      <c r="E2510" s="40" t="s">
        <v>0</v>
      </c>
      <c r="F2510" s="40" t="s">
        <v>0</v>
      </c>
    </row>
    <row r="2511" spans="1:3" ht="12">
      <c r="A2511" s="44">
        <v>38770.46875</v>
      </c>
      <c r="B2511" s="40" t="s">
        <v>0</v>
      </c>
      <c r="C2511" s="40" t="s">
        <v>0</v>
      </c>
    </row>
    <row r="2512" spans="1:9" ht="12">
      <c r="A2512" s="44">
        <v>38770.48125</v>
      </c>
      <c r="I2512" s="40" t="s">
        <v>0</v>
      </c>
    </row>
    <row r="2513" spans="1:9" ht="12">
      <c r="A2513" s="44">
        <v>38770.524305555555</v>
      </c>
      <c r="I2513" s="40" t="s">
        <v>0</v>
      </c>
    </row>
    <row r="2514" spans="1:3" ht="12">
      <c r="A2514" s="44">
        <v>38771.03680555556</v>
      </c>
      <c r="B2514" s="40" t="s">
        <v>0</v>
      </c>
      <c r="C2514" s="40" t="s">
        <v>0</v>
      </c>
    </row>
    <row r="2515" spans="1:6" ht="12">
      <c r="A2515" s="44">
        <v>38771.04236111111</v>
      </c>
      <c r="D2515" s="40" t="s">
        <v>0</v>
      </c>
      <c r="E2515" s="40" t="s">
        <v>0</v>
      </c>
      <c r="F2515" s="40" t="s">
        <v>0</v>
      </c>
    </row>
    <row r="2516" spans="1:6" ht="12">
      <c r="A2516" s="44">
        <v>38771.370833333334</v>
      </c>
      <c r="E2516" s="40" t="s">
        <v>0</v>
      </c>
      <c r="F2516" s="42" t="s">
        <v>1</v>
      </c>
    </row>
    <row r="2517" spans="1:9" ht="12">
      <c r="A2517" s="44">
        <v>38771.51944444444</v>
      </c>
      <c r="G2517" s="40" t="s">
        <v>0</v>
      </c>
      <c r="I2517" s="40" t="s">
        <v>0</v>
      </c>
    </row>
    <row r="2518" spans="1:6" ht="12">
      <c r="A2518" s="44">
        <v>38771.52569444444</v>
      </c>
      <c r="D2518" s="40" t="s">
        <v>0</v>
      </c>
      <c r="E2518" s="40" t="s">
        <v>0</v>
      </c>
      <c r="F2518" s="40" t="s">
        <v>0</v>
      </c>
    </row>
    <row r="2519" spans="1:3" ht="12">
      <c r="A2519" s="44">
        <v>38771.53402777778</v>
      </c>
      <c r="B2519" s="40" t="s">
        <v>0</v>
      </c>
      <c r="C2519" s="40" t="s">
        <v>0</v>
      </c>
    </row>
    <row r="2520" spans="1:3" ht="12">
      <c r="A2520" s="44">
        <v>38771.81805555556</v>
      </c>
      <c r="B2520" s="40" t="s">
        <v>0</v>
      </c>
      <c r="C2520" s="40" t="s">
        <v>0</v>
      </c>
    </row>
    <row r="2521" spans="1:6" ht="12">
      <c r="A2521" s="44">
        <v>38771.822916666664</v>
      </c>
      <c r="D2521" s="40" t="s">
        <v>0</v>
      </c>
      <c r="E2521" s="40" t="s">
        <v>0</v>
      </c>
      <c r="F2521" s="40" t="s">
        <v>0</v>
      </c>
    </row>
    <row r="2522" spans="1:6" ht="12">
      <c r="A2522" s="44">
        <v>38772.44513888889</v>
      </c>
      <c r="D2522" s="40" t="s">
        <v>0</v>
      </c>
      <c r="E2522" s="40" t="s">
        <v>0</v>
      </c>
      <c r="F2522" s="40" t="s">
        <v>0</v>
      </c>
    </row>
    <row r="2523" spans="1:3" ht="12">
      <c r="A2523" s="44">
        <v>38772.45138888889</v>
      </c>
      <c r="B2523" s="40" t="s">
        <v>0</v>
      </c>
      <c r="C2523" s="40" t="s">
        <v>0</v>
      </c>
    </row>
    <row r="2524" spans="1:6" ht="12">
      <c r="A2524" s="44">
        <v>38772.67638888889</v>
      </c>
      <c r="B2524" s="40" t="s">
        <v>0</v>
      </c>
      <c r="C2524" s="42" t="s">
        <v>1</v>
      </c>
      <c r="D2524" s="40" t="s">
        <v>0</v>
      </c>
      <c r="E2524" s="40" t="s">
        <v>0</v>
      </c>
      <c r="F2524" s="40" t="s">
        <v>0</v>
      </c>
    </row>
    <row r="2525" spans="1:6" ht="12">
      <c r="A2525" s="44">
        <v>38772.98819444444</v>
      </c>
      <c r="D2525" s="40" t="s">
        <v>0</v>
      </c>
      <c r="E2525" s="40" t="s">
        <v>0</v>
      </c>
      <c r="F2525" s="40" t="s">
        <v>0</v>
      </c>
    </row>
    <row r="2526" spans="1:9" ht="12">
      <c r="A2526" s="44">
        <v>38773.65</v>
      </c>
      <c r="G2526" s="40" t="s">
        <v>0</v>
      </c>
      <c r="I2526" s="40" t="s">
        <v>0</v>
      </c>
    </row>
    <row r="2527" spans="1:6" ht="12">
      <c r="A2527" s="44">
        <v>38773.65625</v>
      </c>
      <c r="D2527" s="40" t="s">
        <v>0</v>
      </c>
      <c r="E2527" s="40" t="s">
        <v>0</v>
      </c>
      <c r="F2527" s="40" t="s">
        <v>0</v>
      </c>
    </row>
    <row r="2528" spans="1:6" ht="12">
      <c r="A2528" s="44">
        <v>38773.836805555555</v>
      </c>
      <c r="D2528" s="40" t="s">
        <v>0</v>
      </c>
      <c r="E2528" s="40" t="s">
        <v>0</v>
      </c>
      <c r="F2528" s="40" t="s">
        <v>0</v>
      </c>
    </row>
    <row r="2529" spans="1:6" ht="12">
      <c r="A2529" s="44">
        <v>38773.87430555555</v>
      </c>
      <c r="D2529" s="40" t="s">
        <v>0</v>
      </c>
      <c r="E2529" s="40" t="s">
        <v>0</v>
      </c>
      <c r="F2529" s="40" t="s">
        <v>0</v>
      </c>
    </row>
    <row r="2530" spans="1:3" ht="12">
      <c r="A2530" s="44">
        <v>38774.777083333334</v>
      </c>
      <c r="B2530" s="40" t="s">
        <v>0</v>
      </c>
      <c r="C2530" s="40" t="s">
        <v>0</v>
      </c>
    </row>
    <row r="2531" spans="1:9" ht="12">
      <c r="A2531" s="44">
        <v>38775.54513888889</v>
      </c>
      <c r="G2531" s="40" t="s">
        <v>0</v>
      </c>
      <c r="I2531" s="40" t="s">
        <v>0</v>
      </c>
    </row>
    <row r="2532" spans="1:6" ht="12">
      <c r="A2532" s="44">
        <v>38775.55069444444</v>
      </c>
      <c r="D2532" s="40" t="s">
        <v>0</v>
      </c>
      <c r="E2532" s="40" t="s">
        <v>0</v>
      </c>
      <c r="F2532" s="40" t="s">
        <v>0</v>
      </c>
    </row>
    <row r="2533" spans="1:3" ht="12">
      <c r="A2533" s="44">
        <v>38775.55763888889</v>
      </c>
      <c r="B2533" s="40" t="s">
        <v>0</v>
      </c>
      <c r="C2533" s="40" t="s">
        <v>0</v>
      </c>
    </row>
    <row r="2534" spans="1:3" ht="12">
      <c r="A2534" s="44">
        <v>38775.78402777778</v>
      </c>
      <c r="B2534" s="40" t="s">
        <v>0</v>
      </c>
      <c r="C2534" s="40" t="s">
        <v>0</v>
      </c>
    </row>
    <row r="2535" spans="1:6" ht="12">
      <c r="A2535" s="44">
        <v>38775.78888888889</v>
      </c>
      <c r="D2535" s="40" t="s">
        <v>0</v>
      </c>
      <c r="E2535" s="40" t="s">
        <v>0</v>
      </c>
      <c r="F2535" s="40" t="s">
        <v>0</v>
      </c>
    </row>
    <row r="2536" spans="1:6" ht="12">
      <c r="A2536" s="44">
        <v>38776.444444444445</v>
      </c>
      <c r="D2536" s="40" t="s">
        <v>0</v>
      </c>
      <c r="E2536" s="40" t="s">
        <v>0</v>
      </c>
      <c r="F2536" s="42" t="s">
        <v>1</v>
      </c>
    </row>
    <row r="2537" spans="1:3" ht="12">
      <c r="A2537" s="44">
        <v>38776.44930555556</v>
      </c>
      <c r="B2537" s="40" t="s">
        <v>0</v>
      </c>
      <c r="C2537" s="40" t="s">
        <v>0</v>
      </c>
    </row>
    <row r="2538" spans="1:6" ht="12">
      <c r="A2538" s="44">
        <v>38776.68680555555</v>
      </c>
      <c r="B2538" s="40" t="s">
        <v>0</v>
      </c>
      <c r="C2538" s="42" t="s">
        <v>1</v>
      </c>
      <c r="D2538" s="40" t="s">
        <v>0</v>
      </c>
      <c r="E2538" s="40" t="s">
        <v>0</v>
      </c>
      <c r="F2538" s="42" t="s">
        <v>1</v>
      </c>
    </row>
    <row r="2539" spans="1:6" ht="12">
      <c r="A2539" s="44">
        <v>38777.44583333333</v>
      </c>
      <c r="D2539" s="40" t="s">
        <v>0</v>
      </c>
      <c r="E2539" s="40" t="s">
        <v>0</v>
      </c>
      <c r="F2539" s="42" t="s">
        <v>1</v>
      </c>
    </row>
    <row r="2540" spans="1:3" ht="12">
      <c r="A2540" s="44">
        <v>38777.450694444444</v>
      </c>
      <c r="B2540" s="40" t="s">
        <v>0</v>
      </c>
      <c r="C2540" s="40" t="s">
        <v>0</v>
      </c>
    </row>
    <row r="2541" spans="1:3" ht="12">
      <c r="A2541" s="44">
        <v>38777.52013888889</v>
      </c>
      <c r="B2541" s="40" t="s">
        <v>0</v>
      </c>
      <c r="C2541" s="40" t="s">
        <v>0</v>
      </c>
    </row>
    <row r="2542" spans="1:3" ht="12">
      <c r="A2542" s="44">
        <v>38777.763194444444</v>
      </c>
      <c r="B2542" s="40" t="s">
        <v>0</v>
      </c>
      <c r="C2542" s="40" t="s">
        <v>0</v>
      </c>
    </row>
    <row r="2543" spans="1:6" ht="12">
      <c r="A2543" s="44">
        <v>38777.78055555555</v>
      </c>
      <c r="D2543" s="40" t="s">
        <v>0</v>
      </c>
      <c r="E2543" s="40" t="s">
        <v>0</v>
      </c>
      <c r="F2543" s="40" t="s">
        <v>0</v>
      </c>
    </row>
    <row r="2544" spans="1:3" ht="12">
      <c r="A2544" s="44">
        <v>38777.944444444445</v>
      </c>
      <c r="B2544" s="40" t="s">
        <v>0</v>
      </c>
      <c r="C2544" s="40" t="s">
        <v>0</v>
      </c>
    </row>
    <row r="2545" spans="1:6" ht="12">
      <c r="A2545" s="44">
        <v>38777.94930555556</v>
      </c>
      <c r="D2545" s="40" t="s">
        <v>0</v>
      </c>
      <c r="E2545" s="40" t="s">
        <v>0</v>
      </c>
      <c r="F2545" s="40" t="s">
        <v>0</v>
      </c>
    </row>
    <row r="2546" spans="1:9" ht="12">
      <c r="A2546" s="44">
        <v>38778.489583333336</v>
      </c>
      <c r="G2546" s="40" t="s">
        <v>0</v>
      </c>
      <c r="I2546" s="40" t="s">
        <v>0</v>
      </c>
    </row>
    <row r="2547" spans="1:6" ht="12">
      <c r="A2547" s="44">
        <v>38778.49722222222</v>
      </c>
      <c r="D2547" s="40" t="s">
        <v>0</v>
      </c>
      <c r="E2547" s="40" t="s">
        <v>0</v>
      </c>
      <c r="F2547" s="40" t="s">
        <v>0</v>
      </c>
    </row>
    <row r="2548" spans="1:3" ht="12">
      <c r="A2548" s="44">
        <v>38778.50625</v>
      </c>
      <c r="B2548" s="40" t="s">
        <v>0</v>
      </c>
      <c r="C2548" s="40" t="s">
        <v>0</v>
      </c>
    </row>
    <row r="2549" spans="1:3" ht="12">
      <c r="A2549" s="44">
        <v>38778.71111111111</v>
      </c>
      <c r="B2549" s="40" t="s">
        <v>0</v>
      </c>
      <c r="C2549" s="40" t="s">
        <v>0</v>
      </c>
    </row>
    <row r="2550" spans="1:6" ht="12">
      <c r="A2550" s="44">
        <v>38778.71666666667</v>
      </c>
      <c r="D2550" s="40" t="s">
        <v>0</v>
      </c>
      <c r="E2550" s="40" t="s">
        <v>0</v>
      </c>
      <c r="F2550" s="40" t="s">
        <v>0</v>
      </c>
    </row>
    <row r="2551" spans="1:9" ht="12">
      <c r="A2551" s="44">
        <v>38778.73888888889</v>
      </c>
      <c r="I2551" s="40" t="s">
        <v>0</v>
      </c>
    </row>
    <row r="2552" spans="1:9" ht="12">
      <c r="A2552" s="44">
        <v>38779.21111111111</v>
      </c>
      <c r="I2552" s="40" t="s">
        <v>0</v>
      </c>
    </row>
    <row r="2553" spans="1:9" ht="12">
      <c r="A2553" s="44">
        <v>38779.254166666666</v>
      </c>
      <c r="I2553" s="40" t="s">
        <v>0</v>
      </c>
    </row>
    <row r="2554" spans="1:9" ht="12">
      <c r="A2554" s="44">
        <v>38779.305555555555</v>
      </c>
      <c r="I2554" s="42" t="s">
        <v>1</v>
      </c>
    </row>
    <row r="2555" spans="1:9" ht="12">
      <c r="A2555" s="44">
        <v>38779.350694444445</v>
      </c>
      <c r="I2555" s="42" t="s">
        <v>1</v>
      </c>
    </row>
    <row r="2556" spans="1:9" ht="12">
      <c r="A2556" s="44">
        <v>38779.40555555555</v>
      </c>
      <c r="I2556" s="40" t="s">
        <v>0</v>
      </c>
    </row>
    <row r="2557" spans="1:9" ht="12">
      <c r="A2557" s="44">
        <v>38779.438888888886</v>
      </c>
      <c r="I2557" s="40" t="s">
        <v>0</v>
      </c>
    </row>
    <row r="2558" spans="1:6" ht="12">
      <c r="A2558" s="44">
        <v>38779.444444444445</v>
      </c>
      <c r="D2558" s="40" t="s">
        <v>0</v>
      </c>
      <c r="E2558" s="40" t="s">
        <v>0</v>
      </c>
      <c r="F2558" s="40" t="s">
        <v>0</v>
      </c>
    </row>
    <row r="2559" spans="1:3" ht="12">
      <c r="A2559" s="44">
        <v>38779.45</v>
      </c>
      <c r="B2559" s="40" t="s">
        <v>0</v>
      </c>
      <c r="C2559" s="40" t="s">
        <v>0</v>
      </c>
    </row>
    <row r="2560" spans="1:9" ht="12">
      <c r="A2560" s="44">
        <v>38779.486805555556</v>
      </c>
      <c r="I2560" s="40" t="s">
        <v>0</v>
      </c>
    </row>
    <row r="2561" spans="1:9" ht="12">
      <c r="A2561" s="44">
        <v>38779.52291666667</v>
      </c>
      <c r="I2561" s="40" t="s">
        <v>0</v>
      </c>
    </row>
    <row r="2562" spans="1:6" ht="12">
      <c r="A2562" s="44">
        <v>38779.53888888889</v>
      </c>
      <c r="D2562" s="40" t="s">
        <v>0</v>
      </c>
      <c r="E2562" s="40" t="s">
        <v>0</v>
      </c>
      <c r="F2562" s="40" t="s">
        <v>0</v>
      </c>
    </row>
    <row r="2563" spans="1:3" ht="12">
      <c r="A2563" s="44">
        <v>38779.561111111114</v>
      </c>
      <c r="B2563" s="40" t="s">
        <v>0</v>
      </c>
      <c r="C2563" s="40" t="s">
        <v>0</v>
      </c>
    </row>
    <row r="2564" spans="1:9" ht="12">
      <c r="A2564" s="44">
        <v>38779.575694444444</v>
      </c>
      <c r="I2564" s="40" t="s">
        <v>0</v>
      </c>
    </row>
    <row r="2565" spans="1:3" ht="12">
      <c r="A2565" s="44">
        <v>38779.665972222225</v>
      </c>
      <c r="B2565" s="40" t="s">
        <v>0</v>
      </c>
      <c r="C2565" s="40" t="s">
        <v>0</v>
      </c>
    </row>
    <row r="2566" spans="1:6" ht="12">
      <c r="A2566" s="44">
        <v>38779.674305555556</v>
      </c>
      <c r="D2566" s="40" t="s">
        <v>0</v>
      </c>
      <c r="E2566" s="40" t="s">
        <v>0</v>
      </c>
      <c r="F2566" s="40" t="s">
        <v>0</v>
      </c>
    </row>
    <row r="2567" spans="1:9" ht="12">
      <c r="A2567" s="44">
        <v>38781.95347222222</v>
      </c>
      <c r="I2567" s="40" t="s">
        <v>0</v>
      </c>
    </row>
    <row r="2568" spans="1:6" ht="12">
      <c r="A2568" s="44">
        <v>38782.44583333333</v>
      </c>
      <c r="D2568" s="40" t="s">
        <v>0</v>
      </c>
      <c r="E2568" s="40" t="s">
        <v>0</v>
      </c>
      <c r="F2568" s="40" t="s">
        <v>0</v>
      </c>
    </row>
    <row r="2569" spans="1:3" ht="12">
      <c r="A2569" s="44">
        <v>38782.45</v>
      </c>
      <c r="B2569" s="40" t="s">
        <v>0</v>
      </c>
      <c r="C2569" s="40" t="s">
        <v>0</v>
      </c>
    </row>
    <row r="2570" spans="1:9" ht="12">
      <c r="A2570" s="44">
        <v>38782.63888888889</v>
      </c>
      <c r="I2570" s="40" t="s">
        <v>0</v>
      </c>
    </row>
    <row r="2571" spans="1:9" ht="12">
      <c r="A2571" s="44">
        <v>38782.68472222222</v>
      </c>
      <c r="I2571" s="40" t="s">
        <v>0</v>
      </c>
    </row>
    <row r="2572" spans="1:9" ht="12">
      <c r="A2572" s="44">
        <v>38782.731944444444</v>
      </c>
      <c r="I2572" s="40" t="s">
        <v>0</v>
      </c>
    </row>
    <row r="2573" spans="1:3" ht="12">
      <c r="A2573" s="44">
        <v>38782.7625</v>
      </c>
      <c r="B2573" s="40" t="s">
        <v>0</v>
      </c>
      <c r="C2573" s="40" t="s">
        <v>0</v>
      </c>
    </row>
    <row r="2574" spans="1:6" ht="12">
      <c r="A2574" s="44">
        <v>38782.770833333336</v>
      </c>
      <c r="D2574" s="40" t="s">
        <v>0</v>
      </c>
      <c r="E2574" s="40" t="s">
        <v>0</v>
      </c>
      <c r="F2574" s="40" t="s">
        <v>0</v>
      </c>
    </row>
    <row r="2575" spans="1:9" ht="12">
      <c r="A2575" s="44">
        <v>38782.779861111114</v>
      </c>
      <c r="I2575" s="40" t="s">
        <v>0</v>
      </c>
    </row>
    <row r="2576" spans="1:9" ht="12">
      <c r="A2576" s="44">
        <v>38782.82638888889</v>
      </c>
      <c r="I2576" s="40" t="s">
        <v>0</v>
      </c>
    </row>
    <row r="2577" spans="1:4" ht="12">
      <c r="A2577" s="44">
        <v>38783.45138888889</v>
      </c>
      <c r="B2577" s="40" t="s">
        <v>0</v>
      </c>
      <c r="C2577" s="40" t="s">
        <v>0</v>
      </c>
      <c r="D2577" s="40" t="s">
        <v>0</v>
      </c>
    </row>
    <row r="2578" spans="1:3" ht="12">
      <c r="A2578" s="44">
        <v>38783.78402777778</v>
      </c>
      <c r="B2578" s="40" t="s">
        <v>0</v>
      </c>
      <c r="C2578" s="40" t="s">
        <v>0</v>
      </c>
    </row>
    <row r="2579" spans="1:6" ht="12">
      <c r="A2579" s="44">
        <v>38783.78958333333</v>
      </c>
      <c r="D2579" s="40" t="s">
        <v>0</v>
      </c>
      <c r="E2579" s="40" t="s">
        <v>0</v>
      </c>
      <c r="F2579" s="40" t="s">
        <v>0</v>
      </c>
    </row>
    <row r="2580" spans="1:9" ht="12">
      <c r="A2580" s="44">
        <v>38784.26597222222</v>
      </c>
      <c r="I2580" s="40" t="s">
        <v>0</v>
      </c>
    </row>
    <row r="2581" spans="1:9" ht="12">
      <c r="A2581" s="44">
        <v>38784.34166666667</v>
      </c>
      <c r="I2581" s="42" t="s">
        <v>1</v>
      </c>
    </row>
    <row r="2582" spans="1:9" ht="12">
      <c r="A2582" s="44">
        <v>38784.381944444445</v>
      </c>
      <c r="I2582" s="42" t="s">
        <v>1</v>
      </c>
    </row>
    <row r="2583" spans="1:9" ht="12">
      <c r="A2583" s="44">
        <v>38784.42916666667</v>
      </c>
      <c r="G2583" s="43" t="s">
        <v>32</v>
      </c>
      <c r="I2583" s="43" t="s">
        <v>35</v>
      </c>
    </row>
    <row r="2584" spans="1:6" ht="12">
      <c r="A2584" s="44">
        <v>38784.4375</v>
      </c>
      <c r="D2584" s="40" t="s">
        <v>0</v>
      </c>
      <c r="E2584" s="40" t="s">
        <v>0</v>
      </c>
      <c r="F2584" s="40" t="s">
        <v>0</v>
      </c>
    </row>
    <row r="2585" spans="1:9" ht="12">
      <c r="A2585" s="44">
        <v>38784.44861111111</v>
      </c>
      <c r="I2585" s="40" t="s">
        <v>0</v>
      </c>
    </row>
    <row r="2586" spans="1:3" ht="12">
      <c r="A2586" s="44">
        <v>38784.50277777778</v>
      </c>
      <c r="B2586" s="40" t="s">
        <v>0</v>
      </c>
      <c r="C2586" s="40" t="s">
        <v>0</v>
      </c>
    </row>
    <row r="2587" spans="1:9" ht="12">
      <c r="A2587" s="44">
        <v>38788.660416666666</v>
      </c>
      <c r="G2587" s="40" t="s">
        <v>0</v>
      </c>
      <c r="I2587" s="43" t="s">
        <v>32</v>
      </c>
    </row>
    <row r="2588" spans="1:6" ht="12">
      <c r="A2588" s="44">
        <v>38788.666666666664</v>
      </c>
      <c r="D2588" s="40" t="s">
        <v>0</v>
      </c>
      <c r="E2588" s="40" t="s">
        <v>0</v>
      </c>
      <c r="F2588" s="40" t="s">
        <v>0</v>
      </c>
    </row>
    <row r="2589" spans="1:3" ht="12">
      <c r="A2589" s="44">
        <v>38788.67222222222</v>
      </c>
      <c r="B2589" s="40" t="s">
        <v>0</v>
      </c>
      <c r="C2589" s="40" t="s">
        <v>0</v>
      </c>
    </row>
    <row r="2590" spans="1:9" ht="12">
      <c r="A2590" s="44">
        <v>38788.94652777778</v>
      </c>
      <c r="I2590" s="40" t="s">
        <v>0</v>
      </c>
    </row>
    <row r="2591" spans="1:6" ht="12">
      <c r="A2591" s="44">
        <v>38789.45</v>
      </c>
      <c r="D2591" s="40" t="s">
        <v>0</v>
      </c>
      <c r="E2591" s="40" t="s">
        <v>0</v>
      </c>
      <c r="F2591" s="40" t="s">
        <v>0</v>
      </c>
    </row>
    <row r="2592" spans="1:3" ht="12">
      <c r="A2592" s="44">
        <v>38789.538194444445</v>
      </c>
      <c r="B2592" s="40" t="s">
        <v>0</v>
      </c>
      <c r="C2592" s="40" t="s">
        <v>0</v>
      </c>
    </row>
    <row r="2593" spans="1:3" ht="12">
      <c r="A2593" s="44">
        <v>38789.791666666664</v>
      </c>
      <c r="B2593" s="40" t="s">
        <v>0</v>
      </c>
      <c r="C2593" s="40" t="s">
        <v>0</v>
      </c>
    </row>
    <row r="2594" spans="1:6" ht="12">
      <c r="A2594" s="44">
        <v>38789.794444444444</v>
      </c>
      <c r="E2594" s="40" t="s">
        <v>0</v>
      </c>
      <c r="F2594" s="40" t="s">
        <v>0</v>
      </c>
    </row>
    <row r="2595" spans="1:11" ht="12">
      <c r="A2595" s="44">
        <v>38790.30416666667</v>
      </c>
      <c r="J2595" s="40" t="s">
        <v>0</v>
      </c>
      <c r="K2595" s="40" t="s">
        <v>0</v>
      </c>
    </row>
    <row r="2596" spans="1:6" ht="12">
      <c r="A2596" s="44">
        <v>38790.370833333334</v>
      </c>
      <c r="E2596" s="40" t="s">
        <v>0</v>
      </c>
      <c r="F2596" s="40" t="s">
        <v>0</v>
      </c>
    </row>
    <row r="2597" spans="1:6" ht="12">
      <c r="A2597" s="44">
        <v>38790.75208333333</v>
      </c>
      <c r="E2597" s="40" t="s">
        <v>0</v>
      </c>
      <c r="F2597" s="40" t="s">
        <v>0</v>
      </c>
    </row>
    <row r="2598" spans="1:6" ht="12">
      <c r="A2598" s="44">
        <v>38791.365277777775</v>
      </c>
      <c r="E2598" s="40" t="s">
        <v>0</v>
      </c>
      <c r="F2598" s="40" t="s">
        <v>0</v>
      </c>
    </row>
    <row r="2599" spans="1:6" ht="12">
      <c r="A2599" s="44">
        <v>38792.370833333334</v>
      </c>
      <c r="E2599" s="40" t="s">
        <v>0</v>
      </c>
      <c r="F2599" s="60" t="s">
        <v>43</v>
      </c>
    </row>
    <row r="2600" spans="1:6" ht="12">
      <c r="A2600" s="44">
        <v>38792.41180555556</v>
      </c>
      <c r="D2600" s="40" t="s">
        <v>0</v>
      </c>
      <c r="E2600" s="40" t="s">
        <v>0</v>
      </c>
      <c r="F2600" s="40" t="s">
        <v>0</v>
      </c>
    </row>
    <row r="2601" spans="1:3" ht="12">
      <c r="A2601" s="44">
        <v>38792.419444444444</v>
      </c>
      <c r="B2601" s="40" t="s">
        <v>0</v>
      </c>
      <c r="C2601" s="40" t="s">
        <v>0</v>
      </c>
    </row>
    <row r="2602" spans="1:3" ht="12">
      <c r="A2602" s="44">
        <v>38792.76111111111</v>
      </c>
      <c r="B2602" s="40" t="s">
        <v>0</v>
      </c>
      <c r="C2602" s="40" t="s">
        <v>0</v>
      </c>
    </row>
    <row r="2603" spans="1:6" ht="12">
      <c r="A2603" s="44">
        <v>38792.76875</v>
      </c>
      <c r="D2603" s="40" t="s">
        <v>0</v>
      </c>
      <c r="E2603" s="40" t="s">
        <v>0</v>
      </c>
      <c r="F2603" s="40" t="s">
        <v>0</v>
      </c>
    </row>
    <row r="2604" spans="1:9" ht="12">
      <c r="A2604" s="44">
        <v>38792.777083333334</v>
      </c>
      <c r="G2604" s="40" t="s">
        <v>0</v>
      </c>
      <c r="I2604" s="43" t="s">
        <v>35</v>
      </c>
    </row>
    <row r="2605" spans="1:6" ht="12">
      <c r="A2605" s="44">
        <v>38793.376388888886</v>
      </c>
      <c r="E2605" s="40" t="s">
        <v>0</v>
      </c>
      <c r="F2605" s="40" t="s">
        <v>0</v>
      </c>
    </row>
    <row r="2606" spans="1:9" ht="12">
      <c r="A2606" s="44">
        <v>38793.47083333333</v>
      </c>
      <c r="G2606" s="40" t="s">
        <v>0</v>
      </c>
      <c r="I2606" s="40" t="s">
        <v>0</v>
      </c>
    </row>
    <row r="2607" spans="1:6" ht="12">
      <c r="A2607" s="44">
        <v>38793.47708333333</v>
      </c>
      <c r="D2607" s="40" t="s">
        <v>0</v>
      </c>
      <c r="E2607" s="40" t="s">
        <v>0</v>
      </c>
      <c r="F2607" s="43" t="s">
        <v>32</v>
      </c>
    </row>
    <row r="2608" spans="1:3" ht="12">
      <c r="A2608" s="44">
        <v>38793.53125</v>
      </c>
      <c r="B2608" s="40" t="s">
        <v>0</v>
      </c>
      <c r="C2608" s="40" t="s">
        <v>0</v>
      </c>
    </row>
    <row r="2609" spans="1:3" ht="12">
      <c r="A2609" s="44">
        <v>38793.69305555556</v>
      </c>
      <c r="B2609" s="40" t="s">
        <v>0</v>
      </c>
      <c r="C2609" s="40" t="s">
        <v>0</v>
      </c>
    </row>
    <row r="2610" spans="1:6" ht="12">
      <c r="A2610" s="44">
        <v>38793.700694444444</v>
      </c>
      <c r="D2610" s="40" t="s">
        <v>0</v>
      </c>
      <c r="E2610" s="40" t="s">
        <v>0</v>
      </c>
      <c r="F2610" s="40" t="s">
        <v>0</v>
      </c>
    </row>
    <row r="2611" spans="1:9" ht="12">
      <c r="A2611" s="44">
        <v>38793.708333333336</v>
      </c>
      <c r="G2611" s="40" t="s">
        <v>0</v>
      </c>
      <c r="I2611" s="40" t="s">
        <v>0</v>
      </c>
    </row>
    <row r="2612" spans="1:9" ht="12">
      <c r="A2612" s="44">
        <v>38794.68263888889</v>
      </c>
      <c r="G2612" s="40" t="s">
        <v>0</v>
      </c>
      <c r="I2612" s="40" t="s">
        <v>0</v>
      </c>
    </row>
    <row r="2613" spans="1:6" ht="12">
      <c r="A2613" s="44">
        <v>38794.69027777778</v>
      </c>
      <c r="D2613" s="40" t="s">
        <v>0</v>
      </c>
      <c r="E2613" s="40" t="s">
        <v>0</v>
      </c>
      <c r="F2613" s="40" t="s">
        <v>0</v>
      </c>
    </row>
    <row r="2614" spans="1:6" ht="12">
      <c r="A2614" s="44">
        <v>38795.91736111111</v>
      </c>
      <c r="D2614" s="40" t="s">
        <v>0</v>
      </c>
      <c r="E2614" s="40" t="s">
        <v>0</v>
      </c>
      <c r="F2614" s="40" t="s">
        <v>0</v>
      </c>
    </row>
    <row r="2615" spans="1:9" ht="12">
      <c r="A2615" s="44">
        <v>38795.92361111111</v>
      </c>
      <c r="G2615" s="40" t="s">
        <v>0</v>
      </c>
      <c r="I2615" s="40" t="s">
        <v>0</v>
      </c>
    </row>
    <row r="2616" spans="1:6" ht="12">
      <c r="A2616" s="44">
        <v>38796.370833333334</v>
      </c>
      <c r="E2616" s="40" t="s">
        <v>0</v>
      </c>
      <c r="F2616" s="40" t="s">
        <v>0</v>
      </c>
    </row>
    <row r="2617" spans="1:9" ht="12">
      <c r="A2617" s="44">
        <v>38796.470138888886</v>
      </c>
      <c r="G2617" s="40" t="s">
        <v>0</v>
      </c>
      <c r="I2617" s="40" t="s">
        <v>0</v>
      </c>
    </row>
    <row r="2618" spans="1:6" ht="12">
      <c r="A2618" s="44">
        <v>38796.47708333333</v>
      </c>
      <c r="D2618" s="40" t="s">
        <v>0</v>
      </c>
      <c r="E2618" s="40" t="s">
        <v>0</v>
      </c>
      <c r="F2618" s="40" t="s">
        <v>0</v>
      </c>
    </row>
    <row r="2619" spans="1:3" ht="12">
      <c r="A2619" s="44">
        <v>38796.501388888886</v>
      </c>
      <c r="B2619" s="40" t="s">
        <v>0</v>
      </c>
      <c r="C2619" s="40" t="s">
        <v>0</v>
      </c>
    </row>
    <row r="2620" spans="1:3" ht="12">
      <c r="A2620" s="44">
        <v>38796.71388888889</v>
      </c>
      <c r="B2620" s="40" t="s">
        <v>0</v>
      </c>
      <c r="C2620" s="40" t="s">
        <v>0</v>
      </c>
    </row>
    <row r="2621" spans="1:6" ht="12">
      <c r="A2621" s="44">
        <v>38796.728472222225</v>
      </c>
      <c r="D2621" s="40" t="s">
        <v>0</v>
      </c>
      <c r="E2621" s="40" t="s">
        <v>0</v>
      </c>
      <c r="F2621" s="40" t="s">
        <v>0</v>
      </c>
    </row>
    <row r="2622" spans="1:9" ht="12">
      <c r="A2622" s="44">
        <v>38796.73611111111</v>
      </c>
      <c r="G2622" s="40" t="s">
        <v>0</v>
      </c>
      <c r="I2622" s="40" t="s">
        <v>0</v>
      </c>
    </row>
    <row r="2623" spans="1:9" ht="12">
      <c r="A2623" s="44">
        <v>38797.21111111111</v>
      </c>
      <c r="I2623" s="40" t="s">
        <v>0</v>
      </c>
    </row>
    <row r="2624" spans="1:9" ht="12">
      <c r="A2624" s="44">
        <v>38797.26180555556</v>
      </c>
      <c r="I2624" s="40" t="s">
        <v>0</v>
      </c>
    </row>
    <row r="2625" spans="1:9" ht="12">
      <c r="A2625" s="44">
        <v>38797.316666666666</v>
      </c>
      <c r="I2625" s="42" t="s">
        <v>1</v>
      </c>
    </row>
    <row r="2626" spans="1:9" ht="12">
      <c r="A2626" s="44">
        <v>38797.3625</v>
      </c>
      <c r="I2626" s="42" t="s">
        <v>1</v>
      </c>
    </row>
    <row r="2627" spans="1:6" ht="12">
      <c r="A2627" s="44">
        <v>38797.36944444444</v>
      </c>
      <c r="E2627" s="40" t="s">
        <v>0</v>
      </c>
      <c r="F2627" s="40" t="s">
        <v>0</v>
      </c>
    </row>
    <row r="2628" spans="1:9" ht="12">
      <c r="A2628" s="44">
        <v>38797.43541666667</v>
      </c>
      <c r="G2628" s="40" t="s">
        <v>0</v>
      </c>
      <c r="I2628" s="40" t="s">
        <v>0</v>
      </c>
    </row>
    <row r="2629" spans="1:6" ht="12">
      <c r="A2629" s="44">
        <v>38797.441666666666</v>
      </c>
      <c r="D2629" s="40" t="s">
        <v>0</v>
      </c>
      <c r="E2629" s="40" t="s">
        <v>0</v>
      </c>
      <c r="F2629" s="40" t="s">
        <v>0</v>
      </c>
    </row>
    <row r="2630" spans="1:3" ht="12">
      <c r="A2630" s="44">
        <v>38797.45138888889</v>
      </c>
      <c r="B2630" s="40" t="s">
        <v>0</v>
      </c>
      <c r="C2630" s="40" t="s">
        <v>0</v>
      </c>
    </row>
    <row r="2631" spans="1:6" ht="12">
      <c r="A2631" s="44">
        <v>38797.7625</v>
      </c>
      <c r="E2631" s="40" t="s">
        <v>0</v>
      </c>
      <c r="F2631" s="40" t="s">
        <v>0</v>
      </c>
    </row>
    <row r="2632" spans="1:6" ht="12">
      <c r="A2632" s="44">
        <v>38798.39375</v>
      </c>
      <c r="E2632" s="40" t="s">
        <v>0</v>
      </c>
      <c r="F2632" s="40" t="s">
        <v>0</v>
      </c>
    </row>
    <row r="2633" spans="1:3" ht="12">
      <c r="A2633" s="44">
        <v>38798.51944444444</v>
      </c>
      <c r="B2633" s="40" t="s">
        <v>0</v>
      </c>
      <c r="C2633" s="40" t="s">
        <v>0</v>
      </c>
    </row>
    <row r="2634" spans="1:6" ht="12">
      <c r="A2634" s="44">
        <v>38798.67013888889</v>
      </c>
      <c r="E2634" s="40" t="s">
        <v>0</v>
      </c>
      <c r="F2634" s="40" t="s">
        <v>0</v>
      </c>
    </row>
    <row r="2635" spans="1:3" ht="12">
      <c r="A2635" s="44">
        <v>38798.80625</v>
      </c>
      <c r="B2635" s="40" t="s">
        <v>0</v>
      </c>
      <c r="C2635" s="40" t="s">
        <v>0</v>
      </c>
    </row>
    <row r="2636" spans="1:6" ht="12">
      <c r="A2636" s="44">
        <v>38798.811111111114</v>
      </c>
      <c r="D2636" s="40" t="s">
        <v>0</v>
      </c>
      <c r="E2636" s="40" t="s">
        <v>0</v>
      </c>
      <c r="F2636" s="40" t="s">
        <v>0</v>
      </c>
    </row>
    <row r="2637" spans="1:9" ht="12">
      <c r="A2637" s="44">
        <v>38798.819444444445</v>
      </c>
      <c r="G2637" s="40" t="s">
        <v>0</v>
      </c>
      <c r="I2637" s="40" t="s">
        <v>0</v>
      </c>
    </row>
    <row r="2638" spans="1:6" ht="12">
      <c r="A2638" s="44">
        <v>38799.37013888889</v>
      </c>
      <c r="E2638" s="40" t="s">
        <v>0</v>
      </c>
      <c r="F2638" s="40" t="s">
        <v>0</v>
      </c>
    </row>
    <row r="2639" spans="1:9" ht="12">
      <c r="A2639" s="44">
        <v>38799.42847222222</v>
      </c>
      <c r="G2639" s="40" t="s">
        <v>0</v>
      </c>
      <c r="I2639" s="40" t="s">
        <v>0</v>
      </c>
    </row>
    <row r="2640" spans="1:6" ht="12">
      <c r="A2640" s="44">
        <v>38799.47222222222</v>
      </c>
      <c r="D2640" s="40" t="s">
        <v>0</v>
      </c>
      <c r="E2640" s="40" t="s">
        <v>0</v>
      </c>
      <c r="F2640" s="40" t="s">
        <v>0</v>
      </c>
    </row>
    <row r="2641" spans="1:3" ht="12">
      <c r="A2641" s="44">
        <v>38799.48263888889</v>
      </c>
      <c r="B2641" s="40" t="s">
        <v>0</v>
      </c>
      <c r="C2641" s="40" t="s">
        <v>0</v>
      </c>
    </row>
    <row r="2642" spans="1:9" ht="12">
      <c r="A2642" s="44">
        <v>38799.563888888886</v>
      </c>
      <c r="I2642" s="40" t="s">
        <v>0</v>
      </c>
    </row>
    <row r="2643" spans="1:9" ht="12">
      <c r="A2643" s="44">
        <v>38799.61111111111</v>
      </c>
      <c r="I2643" s="40" t="s">
        <v>0</v>
      </c>
    </row>
    <row r="2644" spans="1:4" ht="12">
      <c r="A2644" s="44">
        <v>38799.65972222222</v>
      </c>
      <c r="B2644" s="40" t="s">
        <v>0</v>
      </c>
      <c r="C2644" s="40" t="s">
        <v>0</v>
      </c>
      <c r="D2644" s="40" t="s">
        <v>0</v>
      </c>
    </row>
    <row r="2645" spans="1:9" ht="12">
      <c r="A2645" s="44">
        <v>38799.669444444444</v>
      </c>
      <c r="I2645" s="40" t="s">
        <v>0</v>
      </c>
    </row>
    <row r="2646" spans="1:9" ht="12">
      <c r="A2646" s="44">
        <v>38799.717361111114</v>
      </c>
      <c r="I2646" s="40" t="s">
        <v>0</v>
      </c>
    </row>
    <row r="2647" spans="1:9" ht="12">
      <c r="A2647" s="44">
        <v>38799.77569444444</v>
      </c>
      <c r="I2647" s="40" t="s">
        <v>0</v>
      </c>
    </row>
    <row r="2648" spans="1:9" ht="12">
      <c r="A2648" s="44">
        <v>38799.81805555556</v>
      </c>
      <c r="I2648" s="40" t="s">
        <v>0</v>
      </c>
    </row>
    <row r="2649" spans="1:9" ht="12">
      <c r="A2649" s="44">
        <v>38799.8875</v>
      </c>
      <c r="I2649" s="40" t="s">
        <v>0</v>
      </c>
    </row>
    <row r="2650" spans="1:9" ht="12">
      <c r="A2650" s="44">
        <v>38799.92222222222</v>
      </c>
      <c r="I2650" s="40" t="s">
        <v>0</v>
      </c>
    </row>
    <row r="2651" spans="1:9" ht="12">
      <c r="A2651" s="44">
        <v>38799.9625</v>
      </c>
      <c r="I2651" s="40" t="s">
        <v>0</v>
      </c>
    </row>
    <row r="2652" spans="1:9" ht="12">
      <c r="A2652" s="44">
        <v>38800.00833333333</v>
      </c>
      <c r="I2652" s="40" t="s">
        <v>0</v>
      </c>
    </row>
    <row r="2653" spans="1:9" ht="12">
      <c r="A2653" s="44">
        <v>38800.42916666667</v>
      </c>
      <c r="G2653" s="40" t="s">
        <v>0</v>
      </c>
      <c r="I2653" s="40" t="s">
        <v>0</v>
      </c>
    </row>
    <row r="2654" spans="1:6" ht="12">
      <c r="A2654" s="44">
        <v>38800.4375</v>
      </c>
      <c r="D2654" s="40" t="s">
        <v>0</v>
      </c>
      <c r="E2654" s="40" t="s">
        <v>0</v>
      </c>
      <c r="F2654" s="40" t="s">
        <v>0</v>
      </c>
    </row>
    <row r="2655" spans="1:3" ht="12">
      <c r="A2655" s="44">
        <v>38800.44305555556</v>
      </c>
      <c r="B2655" s="40" t="s">
        <v>0</v>
      </c>
      <c r="C2655" s="40" t="s">
        <v>0</v>
      </c>
    </row>
    <row r="2656" spans="1:9" ht="12">
      <c r="A2656" s="44">
        <v>38800.59305555555</v>
      </c>
      <c r="I2656" s="40" t="s">
        <v>0</v>
      </c>
    </row>
    <row r="2657" spans="1:9" ht="12">
      <c r="A2657" s="44">
        <v>38800.63125</v>
      </c>
      <c r="I2657" s="40" t="s">
        <v>0</v>
      </c>
    </row>
    <row r="2658" spans="1:9" ht="12">
      <c r="A2658" s="44">
        <v>38800.660416666666</v>
      </c>
      <c r="I2658" s="40" t="s">
        <v>0</v>
      </c>
    </row>
    <row r="2659" spans="1:9" ht="12">
      <c r="A2659" s="44">
        <v>38800.69652777778</v>
      </c>
      <c r="I2659" s="40" t="s">
        <v>0</v>
      </c>
    </row>
    <row r="2660" spans="1:9" ht="12">
      <c r="A2660" s="44">
        <v>38800.72638888889</v>
      </c>
      <c r="I2660" s="40" t="s">
        <v>0</v>
      </c>
    </row>
    <row r="2661" spans="1:9" ht="12">
      <c r="A2661" s="44">
        <v>38800.76388888889</v>
      </c>
      <c r="I2661" s="40" t="s">
        <v>0</v>
      </c>
    </row>
    <row r="2662" spans="1:9" ht="12">
      <c r="A2662" s="44">
        <v>38800.79375</v>
      </c>
      <c r="I2662" s="40" t="s">
        <v>0</v>
      </c>
    </row>
    <row r="2663" spans="1:9" ht="12">
      <c r="A2663" s="44">
        <v>38800.82638888889</v>
      </c>
      <c r="I2663" s="40" t="s">
        <v>0</v>
      </c>
    </row>
    <row r="2664" spans="1:9" ht="12">
      <c r="A2664" s="44">
        <v>38800.85833333333</v>
      </c>
      <c r="I2664" s="40" t="s">
        <v>0</v>
      </c>
    </row>
    <row r="2665" spans="1:9" ht="12">
      <c r="A2665" s="44">
        <v>38800.88888888889</v>
      </c>
      <c r="I2665" s="40" t="s">
        <v>0</v>
      </c>
    </row>
    <row r="2666" spans="1:3" ht="12">
      <c r="A2666" s="44">
        <v>38800.95972222222</v>
      </c>
      <c r="B2666" s="40" t="s">
        <v>0</v>
      </c>
      <c r="C2666" s="40" t="s">
        <v>0</v>
      </c>
    </row>
    <row r="2667" spans="1:6" ht="12">
      <c r="A2667" s="44">
        <v>38800.96388888889</v>
      </c>
      <c r="D2667" s="40" t="s">
        <v>0</v>
      </c>
      <c r="E2667" s="40" t="s">
        <v>0</v>
      </c>
      <c r="F2667" s="40" t="s">
        <v>0</v>
      </c>
    </row>
    <row r="2668" spans="1:6" ht="12">
      <c r="A2668" s="44">
        <v>38802.947222222225</v>
      </c>
      <c r="D2668" s="40" t="s">
        <v>0</v>
      </c>
      <c r="E2668" s="40" t="s">
        <v>0</v>
      </c>
      <c r="F2668" s="40" t="s">
        <v>0</v>
      </c>
    </row>
    <row r="2669" spans="1:9" ht="12">
      <c r="A2669" s="44">
        <v>38802.95347222222</v>
      </c>
      <c r="G2669" s="40" t="s">
        <v>0</v>
      </c>
      <c r="I2669" s="40" t="s">
        <v>0</v>
      </c>
    </row>
    <row r="2670" spans="1:9" ht="12">
      <c r="A2670" s="44">
        <v>38803.18194444444</v>
      </c>
      <c r="I2670" s="40" t="s">
        <v>0</v>
      </c>
    </row>
    <row r="2671" spans="1:9" ht="12">
      <c r="A2671" s="44">
        <v>38803.214583333334</v>
      </c>
      <c r="I2671" s="40" t="s">
        <v>0</v>
      </c>
    </row>
    <row r="2672" spans="1:9" ht="12">
      <c r="A2672" s="44">
        <v>38803.270833333336</v>
      </c>
      <c r="I2672" s="40" t="s">
        <v>0</v>
      </c>
    </row>
    <row r="2673" spans="1:9" ht="12">
      <c r="A2673" s="44">
        <v>38803.322916666664</v>
      </c>
      <c r="I2673" s="42" t="s">
        <v>1</v>
      </c>
    </row>
    <row r="2674" spans="1:6" ht="12">
      <c r="A2674" s="44">
        <v>38803.36597222222</v>
      </c>
      <c r="E2674" s="40" t="s">
        <v>0</v>
      </c>
      <c r="F2674" s="40" t="s">
        <v>0</v>
      </c>
    </row>
    <row r="2675" spans="1:9" ht="12">
      <c r="A2675" s="44">
        <v>38803.38402777778</v>
      </c>
      <c r="I2675" s="42" t="s">
        <v>1</v>
      </c>
    </row>
    <row r="2676" spans="1:9" ht="12">
      <c r="A2676" s="44">
        <v>38803.427777777775</v>
      </c>
      <c r="I2676" s="40" t="s">
        <v>0</v>
      </c>
    </row>
    <row r="2677" spans="1:9" ht="12">
      <c r="A2677" s="44">
        <v>38803.47708333333</v>
      </c>
      <c r="G2677" s="40" t="s">
        <v>0</v>
      </c>
      <c r="I2677" s="40" t="s">
        <v>0</v>
      </c>
    </row>
    <row r="2678" spans="1:6" ht="12">
      <c r="A2678" s="44">
        <v>38803.48333333333</v>
      </c>
      <c r="D2678" s="40" t="s">
        <v>0</v>
      </c>
      <c r="E2678" s="40" t="s">
        <v>0</v>
      </c>
      <c r="F2678" s="40" t="s">
        <v>0</v>
      </c>
    </row>
    <row r="2679" spans="1:9" ht="12">
      <c r="A2679" s="44">
        <v>38803.489583333336</v>
      </c>
      <c r="I2679" s="40" t="s">
        <v>0</v>
      </c>
    </row>
    <row r="2680" spans="1:3" ht="12">
      <c r="A2680" s="44">
        <v>38803.49166666667</v>
      </c>
      <c r="B2680" s="40" t="s">
        <v>0</v>
      </c>
      <c r="C2680" s="40" t="s">
        <v>0</v>
      </c>
    </row>
    <row r="2681" spans="1:9" ht="12">
      <c r="A2681" s="44">
        <v>38803.53194444445</v>
      </c>
      <c r="I2681" s="40" t="s">
        <v>0</v>
      </c>
    </row>
    <row r="2682" spans="1:6" ht="12">
      <c r="A2682" s="44">
        <v>38803.604166666664</v>
      </c>
      <c r="D2682" s="40" t="s">
        <v>0</v>
      </c>
      <c r="E2682" s="40" t="s">
        <v>0</v>
      </c>
      <c r="F2682" s="40" t="s">
        <v>0</v>
      </c>
    </row>
    <row r="2683" spans="1:3" ht="12">
      <c r="A2683" s="44">
        <v>38803.97361111111</v>
      </c>
      <c r="B2683" s="40" t="s">
        <v>0</v>
      </c>
      <c r="C2683" s="40" t="s">
        <v>0</v>
      </c>
    </row>
    <row r="2684" spans="1:6" ht="12">
      <c r="A2684" s="44">
        <v>38803.979166666664</v>
      </c>
      <c r="D2684" s="40" t="s">
        <v>0</v>
      </c>
      <c r="E2684" s="40" t="s">
        <v>0</v>
      </c>
      <c r="F2684" s="40" t="s">
        <v>0</v>
      </c>
    </row>
    <row r="2685" spans="1:6" ht="12">
      <c r="A2685" s="44">
        <v>38804.37152777778</v>
      </c>
      <c r="E2685" s="40" t="s">
        <v>0</v>
      </c>
      <c r="F2685" s="40" t="s">
        <v>0</v>
      </c>
    </row>
    <row r="2686" spans="1:9" ht="12">
      <c r="A2686" s="44">
        <v>38804.436111111114</v>
      </c>
      <c r="G2686" s="40" t="s">
        <v>0</v>
      </c>
      <c r="I2686" s="40" t="s">
        <v>0</v>
      </c>
    </row>
    <row r="2687" spans="1:6" ht="12">
      <c r="A2687" s="44">
        <v>38804.44375</v>
      </c>
      <c r="D2687" s="40" t="s">
        <v>0</v>
      </c>
      <c r="E2687" s="40" t="s">
        <v>0</v>
      </c>
      <c r="F2687" s="40" t="s">
        <v>0</v>
      </c>
    </row>
    <row r="2688" spans="1:3" ht="12">
      <c r="A2688" s="44">
        <v>38804.450694444444</v>
      </c>
      <c r="B2688" s="40" t="s">
        <v>0</v>
      </c>
      <c r="C2688" s="40" t="s">
        <v>0</v>
      </c>
    </row>
    <row r="2689" spans="1:3" ht="12">
      <c r="A2689" s="44">
        <v>38804.657638888886</v>
      </c>
      <c r="B2689" s="40" t="s">
        <v>0</v>
      </c>
      <c r="C2689" s="40" t="s">
        <v>0</v>
      </c>
    </row>
    <row r="2690" spans="1:6" ht="12">
      <c r="A2690" s="44">
        <v>38804.697916666664</v>
      </c>
      <c r="D2690" s="40" t="s">
        <v>0</v>
      </c>
      <c r="E2690" s="40" t="s">
        <v>0</v>
      </c>
      <c r="F2690" s="40" t="s">
        <v>0</v>
      </c>
    </row>
    <row r="2691" spans="1:9" ht="12">
      <c r="A2691" s="44">
        <v>38804.72222222222</v>
      </c>
      <c r="G2691" s="40" t="s">
        <v>0</v>
      </c>
      <c r="I2691" s="40" t="s">
        <v>0</v>
      </c>
    </row>
    <row r="2692" spans="1:3" ht="12">
      <c r="A2692" s="44">
        <v>38805.506944444445</v>
      </c>
      <c r="B2692" s="40" t="s">
        <v>0</v>
      </c>
      <c r="C2692" s="40" t="s">
        <v>0</v>
      </c>
    </row>
    <row r="2693" spans="1:3" ht="12">
      <c r="A2693" s="44">
        <v>38805.67291666667</v>
      </c>
      <c r="B2693" s="40" t="s">
        <v>0</v>
      </c>
      <c r="C2693" s="40" t="s">
        <v>0</v>
      </c>
    </row>
    <row r="2694" spans="1:6" ht="12">
      <c r="A2694" s="44">
        <v>38805.6875</v>
      </c>
      <c r="D2694" s="40" t="s">
        <v>0</v>
      </c>
      <c r="E2694" s="40" t="s">
        <v>0</v>
      </c>
      <c r="F2694" s="40" t="s">
        <v>0</v>
      </c>
    </row>
    <row r="2695" spans="1:6" ht="12">
      <c r="A2695" s="44">
        <v>38805.76597222222</v>
      </c>
      <c r="E2695" s="40" t="s">
        <v>0</v>
      </c>
      <c r="F2695" s="40" t="s">
        <v>0</v>
      </c>
    </row>
    <row r="2696" spans="1:3" ht="12">
      <c r="A2696" s="44">
        <v>38805.93194444444</v>
      </c>
      <c r="B2696" s="40" t="s">
        <v>0</v>
      </c>
      <c r="C2696" s="40" t="s">
        <v>0</v>
      </c>
    </row>
    <row r="2697" spans="1:6" ht="12">
      <c r="A2697" s="44">
        <v>38805.93472222222</v>
      </c>
      <c r="F2697" s="40" t="s">
        <v>0</v>
      </c>
    </row>
    <row r="2698" spans="1:9" ht="12">
      <c r="A2698" s="44">
        <v>38805.94027777778</v>
      </c>
      <c r="I2698" s="40" t="s">
        <v>0</v>
      </c>
    </row>
    <row r="2699" spans="1:6" ht="12">
      <c r="A2699" s="44">
        <v>38806.353472222225</v>
      </c>
      <c r="E2699" s="40" t="s">
        <v>0</v>
      </c>
      <c r="F2699" s="40" t="s">
        <v>0</v>
      </c>
    </row>
    <row r="2700" spans="1:6" ht="12">
      <c r="A2700" s="44">
        <v>38807.37569444445</v>
      </c>
      <c r="E2700" s="40" t="s">
        <v>0</v>
      </c>
      <c r="F2700" s="40" t="s">
        <v>0</v>
      </c>
    </row>
    <row r="2701" spans="1:3" ht="12">
      <c r="A2701" s="44">
        <v>38808.618055555555</v>
      </c>
      <c r="B2701" s="40" t="s">
        <v>0</v>
      </c>
      <c r="C2701" s="40" t="s">
        <v>0</v>
      </c>
    </row>
    <row r="2702" spans="1:4" ht="12">
      <c r="A2702" s="44">
        <v>38808.62708333333</v>
      </c>
      <c r="D2702" s="40" t="s">
        <v>0</v>
      </c>
    </row>
    <row r="2703" spans="1:11" ht="12">
      <c r="A2703" s="44">
        <v>38808.635416666664</v>
      </c>
      <c r="K2703" s="40" t="s">
        <v>0</v>
      </c>
    </row>
    <row r="2704" spans="1:6" ht="12">
      <c r="A2704" s="44">
        <v>38809.50763888889</v>
      </c>
      <c r="D2704" s="40" t="s">
        <v>0</v>
      </c>
      <c r="E2704" s="40" t="s">
        <v>0</v>
      </c>
      <c r="F2704" s="40" t="s">
        <v>0</v>
      </c>
    </row>
    <row r="2705" spans="1:9" ht="12">
      <c r="A2705" s="44">
        <v>38809.51388888889</v>
      </c>
      <c r="G2705" s="40" t="s">
        <v>0</v>
      </c>
      <c r="I2705" s="40" t="s">
        <v>0</v>
      </c>
    </row>
    <row r="2706" spans="1:9" ht="12">
      <c r="A2706" s="44">
        <v>38809.566666666666</v>
      </c>
      <c r="G2706" s="40" t="s">
        <v>0</v>
      </c>
      <c r="I2706" s="40" t="s">
        <v>0</v>
      </c>
    </row>
    <row r="2707" spans="1:6" ht="12">
      <c r="A2707" s="44">
        <v>38809.57361111111</v>
      </c>
      <c r="D2707" s="40" t="s">
        <v>0</v>
      </c>
      <c r="E2707" s="40" t="s">
        <v>0</v>
      </c>
      <c r="F2707" s="40" t="s">
        <v>0</v>
      </c>
    </row>
    <row r="2708" spans="1:6" ht="12">
      <c r="A2708" s="44">
        <v>38810.364583333336</v>
      </c>
      <c r="E2708" s="40" t="s">
        <v>0</v>
      </c>
      <c r="F2708" s="40" t="s">
        <v>0</v>
      </c>
    </row>
    <row r="2709" spans="1:6" ht="12">
      <c r="A2709" s="44">
        <v>38810.407638888886</v>
      </c>
      <c r="D2709" s="40" t="s">
        <v>0</v>
      </c>
      <c r="E2709" s="40" t="s">
        <v>0</v>
      </c>
      <c r="F2709" s="40" t="s">
        <v>0</v>
      </c>
    </row>
    <row r="2710" spans="1:3" ht="12">
      <c r="A2710" s="44">
        <v>38810.42361111111</v>
      </c>
      <c r="B2710" s="40" t="s">
        <v>0</v>
      </c>
      <c r="C2710" s="40" t="s">
        <v>0</v>
      </c>
    </row>
    <row r="2711" spans="1:3" ht="12">
      <c r="A2711" s="44">
        <v>38810.663194444445</v>
      </c>
      <c r="B2711" s="40" t="s">
        <v>0</v>
      </c>
      <c r="C2711" s="40" t="s">
        <v>0</v>
      </c>
    </row>
    <row r="2712" spans="1:11" ht="12">
      <c r="A2712" s="44">
        <v>38810.760416666664</v>
      </c>
      <c r="J2712" s="40" t="s">
        <v>0</v>
      </c>
      <c r="K2712" s="40" t="s">
        <v>0</v>
      </c>
    </row>
    <row r="2713" spans="1:6" ht="12">
      <c r="A2713" s="44">
        <v>38810.9875</v>
      </c>
      <c r="D2713" s="40" t="s">
        <v>0</v>
      </c>
      <c r="E2713" s="40" t="s">
        <v>0</v>
      </c>
      <c r="F2713" s="40" t="s">
        <v>0</v>
      </c>
    </row>
    <row r="2714" spans="1:3" ht="12">
      <c r="A2714" s="44">
        <v>38810.99375</v>
      </c>
      <c r="B2714" s="40" t="s">
        <v>0</v>
      </c>
      <c r="C2714" s="40" t="s">
        <v>0</v>
      </c>
    </row>
    <row r="2715" spans="1:3" ht="12">
      <c r="A2715" s="44">
        <v>38811.364583333336</v>
      </c>
      <c r="B2715" s="40" t="s">
        <v>0</v>
      </c>
      <c r="C2715" s="40" t="s">
        <v>0</v>
      </c>
    </row>
    <row r="2716" spans="1:9" ht="12">
      <c r="A2716" s="44">
        <v>38811.470138888886</v>
      </c>
      <c r="G2716" s="40" t="s">
        <v>0</v>
      </c>
      <c r="I2716" s="40" t="s">
        <v>0</v>
      </c>
    </row>
    <row r="2717" spans="1:6" ht="12">
      <c r="A2717" s="44">
        <v>38811.47638888889</v>
      </c>
      <c r="D2717" s="40" t="s">
        <v>0</v>
      </c>
      <c r="E2717" s="40" t="s">
        <v>0</v>
      </c>
      <c r="F2717" s="40" t="s">
        <v>0</v>
      </c>
    </row>
    <row r="2718" spans="1:3" ht="12">
      <c r="A2718" s="44">
        <v>38811.48333333333</v>
      </c>
      <c r="B2718" s="40" t="s">
        <v>0</v>
      </c>
      <c r="C2718" s="40" t="s">
        <v>0</v>
      </c>
    </row>
    <row r="2719" spans="1:3" ht="12">
      <c r="A2719" s="44">
        <v>38811.67291666667</v>
      </c>
      <c r="B2719" s="40" t="s">
        <v>0</v>
      </c>
      <c r="C2719" s="40" t="s">
        <v>0</v>
      </c>
    </row>
    <row r="2720" spans="1:9" ht="12">
      <c r="A2720" s="44">
        <v>38812.26180555556</v>
      </c>
      <c r="I2720" s="40" t="s">
        <v>0</v>
      </c>
    </row>
    <row r="2721" spans="1:9" ht="12">
      <c r="A2721" s="44">
        <v>38812.31805555556</v>
      </c>
      <c r="I2721" s="40" t="s">
        <v>0</v>
      </c>
    </row>
    <row r="2722" spans="1:6" ht="12">
      <c r="A2722" s="44">
        <v>38812.370833333334</v>
      </c>
      <c r="E2722" s="40" t="s">
        <v>0</v>
      </c>
      <c r="F2722" s="40" t="s">
        <v>0</v>
      </c>
    </row>
    <row r="2723" spans="1:9" ht="12">
      <c r="A2723" s="44">
        <v>38812.376388888886</v>
      </c>
      <c r="I2723" s="42" t="s">
        <v>1</v>
      </c>
    </row>
    <row r="2724" spans="1:9" ht="12">
      <c r="A2724" s="44">
        <v>38812.42013888889</v>
      </c>
      <c r="I2724" s="40" t="s">
        <v>0</v>
      </c>
    </row>
    <row r="2725" spans="1:9" ht="12">
      <c r="A2725" s="44">
        <v>38812.48125</v>
      </c>
      <c r="I2725" s="40" t="s">
        <v>0</v>
      </c>
    </row>
    <row r="2726" spans="1:3" ht="12">
      <c r="A2726" s="44">
        <v>38812.52291666667</v>
      </c>
      <c r="B2726" s="40" t="s">
        <v>0</v>
      </c>
      <c r="C2726" s="40" t="s">
        <v>0</v>
      </c>
    </row>
    <row r="2727" spans="1:9" ht="12">
      <c r="A2727" s="44">
        <v>38812.524305555555</v>
      </c>
      <c r="I2727" s="40" t="s">
        <v>0</v>
      </c>
    </row>
    <row r="2728" spans="1:3" ht="12">
      <c r="A2728" s="44">
        <v>38812.73611111111</v>
      </c>
      <c r="B2728" s="40" t="s">
        <v>0</v>
      </c>
      <c r="C2728" s="40" t="s">
        <v>0</v>
      </c>
    </row>
    <row r="2729" spans="1:6" ht="12">
      <c r="A2729" s="44">
        <v>38812.74513888889</v>
      </c>
      <c r="D2729" s="40" t="s">
        <v>0</v>
      </c>
      <c r="E2729" s="40" t="s">
        <v>0</v>
      </c>
      <c r="F2729" s="40" t="s">
        <v>0</v>
      </c>
    </row>
    <row r="2730" spans="1:9" ht="12">
      <c r="A2730" s="44">
        <v>38813.21944444445</v>
      </c>
      <c r="I2730" s="40" t="s">
        <v>0</v>
      </c>
    </row>
    <row r="2731" spans="1:9" ht="12">
      <c r="A2731" s="44">
        <v>38813.26180555556</v>
      </c>
      <c r="I2731" s="40" t="s">
        <v>0</v>
      </c>
    </row>
    <row r="2732" spans="1:9" ht="12">
      <c r="A2732" s="44">
        <v>38813.32430555556</v>
      </c>
      <c r="I2732" s="42" t="s">
        <v>1</v>
      </c>
    </row>
    <row r="2733" spans="1:9" ht="12">
      <c r="A2733" s="44">
        <v>38813.368055555555</v>
      </c>
      <c r="I2733" s="42" t="s">
        <v>1</v>
      </c>
    </row>
    <row r="2734" spans="1:6" ht="12">
      <c r="A2734" s="44">
        <v>38813.37152777778</v>
      </c>
      <c r="E2734" s="40" t="s">
        <v>0</v>
      </c>
      <c r="F2734" s="40" t="s">
        <v>0</v>
      </c>
    </row>
    <row r="2735" spans="1:9" ht="12">
      <c r="A2735" s="44">
        <v>38813.436111111114</v>
      </c>
      <c r="G2735" s="60" t="s">
        <v>43</v>
      </c>
      <c r="I2735" s="40" t="s">
        <v>0</v>
      </c>
    </row>
    <row r="2736" spans="1:6" ht="12">
      <c r="A2736" s="44">
        <v>38813.44375</v>
      </c>
      <c r="D2736" s="40" t="s">
        <v>0</v>
      </c>
      <c r="E2736" s="40" t="s">
        <v>0</v>
      </c>
      <c r="F2736" s="40" t="s">
        <v>0</v>
      </c>
    </row>
    <row r="2737" spans="1:3" ht="12">
      <c r="A2737" s="44">
        <v>38813.45138888889</v>
      </c>
      <c r="B2737" s="40" t="s">
        <v>0</v>
      </c>
      <c r="C2737" s="40" t="s">
        <v>0</v>
      </c>
    </row>
    <row r="2738" spans="1:3" ht="12">
      <c r="A2738" s="44">
        <v>38814.083333333336</v>
      </c>
      <c r="B2738" s="40" t="s">
        <v>0</v>
      </c>
      <c r="C2738" s="40" t="s">
        <v>0</v>
      </c>
    </row>
    <row r="2739" spans="1:6" ht="12">
      <c r="A2739" s="44">
        <v>38814.086805555555</v>
      </c>
      <c r="F2739" s="40" t="s">
        <v>0</v>
      </c>
    </row>
    <row r="2740" spans="1:9" ht="11.25">
      <c r="A2740" s="44">
        <v>38814.46527777778</v>
      </c>
      <c r="G2740" s="40" t="s">
        <v>0</v>
      </c>
      <c r="I2740" s="43" t="s">
        <v>35</v>
      </c>
    </row>
    <row r="2741" spans="1:6" ht="11.25">
      <c r="A2741" s="44">
        <v>38814.47222222222</v>
      </c>
      <c r="D2741" s="40" t="s">
        <v>0</v>
      </c>
      <c r="E2741" s="40" t="s">
        <v>0</v>
      </c>
      <c r="F2741" s="40" t="s">
        <v>0</v>
      </c>
    </row>
    <row r="2742" spans="1:3" ht="11.25">
      <c r="A2742" s="44">
        <v>38814.475694444445</v>
      </c>
      <c r="B2742" s="40" t="s">
        <v>0</v>
      </c>
      <c r="C2742" s="40" t="s">
        <v>0</v>
      </c>
    </row>
    <row r="2743" spans="1:3" ht="11.25">
      <c r="A2743" s="44">
        <v>38814.59027777778</v>
      </c>
      <c r="B2743" s="40" t="s">
        <v>0</v>
      </c>
      <c r="C2743" s="40" t="s">
        <v>0</v>
      </c>
    </row>
    <row r="2744" spans="1:3" ht="11.25">
      <c r="A2744" s="44">
        <v>38814.88263888889</v>
      </c>
      <c r="B2744" s="40" t="s">
        <v>0</v>
      </c>
      <c r="C2744" s="40" t="s">
        <v>0</v>
      </c>
    </row>
    <row r="2745" spans="1:6" ht="11.25">
      <c r="A2745" s="44">
        <v>38814.89027777778</v>
      </c>
      <c r="D2745" s="40" t="s">
        <v>0</v>
      </c>
      <c r="E2745" s="40" t="s">
        <v>0</v>
      </c>
      <c r="F2745" s="40" t="s">
        <v>0</v>
      </c>
    </row>
    <row r="2746" spans="1:9" ht="11.25">
      <c r="A2746" s="44">
        <v>38814.896527777775</v>
      </c>
      <c r="G2746" s="40" t="s">
        <v>0</v>
      </c>
      <c r="I2746" s="40" t="s">
        <v>0</v>
      </c>
    </row>
    <row r="2747" spans="1:9" ht="11.25">
      <c r="A2747" s="44">
        <v>38815.45277777778</v>
      </c>
      <c r="G2747" s="40" t="s">
        <v>0</v>
      </c>
      <c r="I2747" s="40" t="s">
        <v>0</v>
      </c>
    </row>
    <row r="2748" spans="1:6" ht="11.25">
      <c r="A2748" s="44">
        <v>38815.45972222222</v>
      </c>
      <c r="D2748" s="40" t="s">
        <v>0</v>
      </c>
      <c r="E2748" s="40" t="s">
        <v>0</v>
      </c>
      <c r="F2748" s="40" t="s">
        <v>0</v>
      </c>
    </row>
    <row r="2749" spans="1:3" ht="11.25">
      <c r="A2749" s="44">
        <v>38815.520833333336</v>
      </c>
      <c r="B2749" s="40" t="s">
        <v>0</v>
      </c>
      <c r="C2749" s="40" t="s">
        <v>0</v>
      </c>
    </row>
    <row r="2750" spans="1:6" ht="11.25">
      <c r="A2750" s="44">
        <v>38815.538194444445</v>
      </c>
      <c r="D2750" s="40" t="s">
        <v>0</v>
      </c>
      <c r="E2750" s="40" t="s">
        <v>0</v>
      </c>
      <c r="F2750" s="40" t="s">
        <v>0</v>
      </c>
    </row>
    <row r="2751" spans="1:9" ht="11.25">
      <c r="A2751" s="44">
        <v>38815.54513888889</v>
      </c>
      <c r="G2751" s="40" t="s">
        <v>0</v>
      </c>
      <c r="I2751" s="40" t="s">
        <v>0</v>
      </c>
    </row>
    <row r="2752" spans="1:6" ht="11.25">
      <c r="A2752" s="44">
        <v>38817.470138888886</v>
      </c>
      <c r="D2752" s="40" t="s">
        <v>0</v>
      </c>
      <c r="E2752" s="40" t="s">
        <v>0</v>
      </c>
      <c r="F2752" s="40" t="s">
        <v>0</v>
      </c>
    </row>
    <row r="2753" spans="1:3" ht="11.25">
      <c r="A2753" s="44">
        <v>38817.47777777778</v>
      </c>
      <c r="B2753" s="40" t="s">
        <v>0</v>
      </c>
      <c r="C2753" s="40" t="s">
        <v>0</v>
      </c>
    </row>
    <row r="2754" spans="1:3" ht="11.25">
      <c r="A2754" s="44">
        <v>38817.67291666667</v>
      </c>
      <c r="B2754" s="40" t="s">
        <v>0</v>
      </c>
      <c r="C2754" s="40" t="s">
        <v>0</v>
      </c>
    </row>
    <row r="2755" spans="1:11" ht="11.25">
      <c r="A2755" s="44">
        <v>38817.98611111111</v>
      </c>
      <c r="J2755" s="40" t="s">
        <v>0</v>
      </c>
      <c r="K2755" s="40" t="s">
        <v>0</v>
      </c>
    </row>
    <row r="2756" spans="1:6" ht="11.25">
      <c r="A2756" s="44">
        <v>38818.38680555556</v>
      </c>
      <c r="D2756" s="40" t="s">
        <v>0</v>
      </c>
      <c r="E2756" s="40" t="s">
        <v>0</v>
      </c>
      <c r="F2756" s="40" t="s">
        <v>0</v>
      </c>
    </row>
    <row r="2757" spans="1:3" ht="11.25">
      <c r="A2757" s="44">
        <v>38818.63958333333</v>
      </c>
      <c r="B2757" s="40" t="s">
        <v>0</v>
      </c>
      <c r="C2757" s="40" t="s">
        <v>0</v>
      </c>
    </row>
    <row r="2758" spans="1:3" ht="11.25">
      <c r="A2758" s="44">
        <v>38818.73263888889</v>
      </c>
      <c r="B2758" s="40" t="s">
        <v>0</v>
      </c>
      <c r="C2758" s="40" t="s">
        <v>0</v>
      </c>
    </row>
    <row r="2759" spans="1:3" ht="11.25">
      <c r="A2759" s="44">
        <v>38818.88680555556</v>
      </c>
      <c r="B2759" s="40" t="s">
        <v>0</v>
      </c>
      <c r="C2759" s="40" t="s">
        <v>0</v>
      </c>
    </row>
    <row r="2760" spans="1:6" ht="11.25">
      <c r="A2760" s="44">
        <v>38818.90347222222</v>
      </c>
      <c r="D2760" s="40" t="s">
        <v>0</v>
      </c>
      <c r="E2760" s="40" t="s">
        <v>0</v>
      </c>
      <c r="F2760" s="40" t="s">
        <v>0</v>
      </c>
    </row>
    <row r="2761" spans="1:9" ht="11.25">
      <c r="A2761" s="44">
        <v>38818.90972222222</v>
      </c>
      <c r="G2761" s="40" t="s">
        <v>0</v>
      </c>
      <c r="I2761" s="40" t="s">
        <v>0</v>
      </c>
    </row>
    <row r="2762" spans="1:6" ht="11.25">
      <c r="A2762" s="44">
        <v>38819.364583333336</v>
      </c>
      <c r="E2762" s="40" t="s">
        <v>0</v>
      </c>
      <c r="F2762" s="43" t="s">
        <v>35</v>
      </c>
    </row>
    <row r="2763" spans="1:9" ht="11.25">
      <c r="A2763" s="44">
        <v>38819.43541666667</v>
      </c>
      <c r="G2763" s="40" t="s">
        <v>0</v>
      </c>
      <c r="I2763" s="40" t="s">
        <v>0</v>
      </c>
    </row>
    <row r="2764" spans="1:6" ht="11.25">
      <c r="A2764" s="44">
        <v>38819.44305555556</v>
      </c>
      <c r="D2764" s="40" t="s">
        <v>0</v>
      </c>
      <c r="E2764" s="40" t="s">
        <v>0</v>
      </c>
      <c r="F2764" s="40" t="s">
        <v>0</v>
      </c>
    </row>
    <row r="2765" spans="1:3" ht="11.25">
      <c r="A2765" s="44">
        <v>38819.524305555555</v>
      </c>
      <c r="B2765" s="40" t="s">
        <v>0</v>
      </c>
      <c r="C2765" s="40" t="s">
        <v>0</v>
      </c>
    </row>
    <row r="2766" spans="1:9" ht="11.25">
      <c r="A2766" s="44">
        <v>38819.592361111114</v>
      </c>
      <c r="I2766" s="40" t="s">
        <v>0</v>
      </c>
    </row>
    <row r="2767" spans="1:9" ht="11.25">
      <c r="A2767" s="44">
        <v>38819.64027777778</v>
      </c>
      <c r="I2767" s="40" t="s">
        <v>0</v>
      </c>
    </row>
    <row r="2768" spans="1:9" ht="11.25">
      <c r="A2768" s="44">
        <v>38819.70277777778</v>
      </c>
      <c r="I2768" s="40" t="s">
        <v>0</v>
      </c>
    </row>
    <row r="2769" spans="1:6" ht="11.25">
      <c r="A2769" s="44">
        <v>38819.72986111111</v>
      </c>
      <c r="E2769" s="40" t="s">
        <v>0</v>
      </c>
      <c r="F2769" s="40" t="s">
        <v>0</v>
      </c>
    </row>
    <row r="2770" spans="1:9" ht="11.25">
      <c r="A2770" s="44">
        <v>38819.745833333334</v>
      </c>
      <c r="I2770" s="40" t="s">
        <v>0</v>
      </c>
    </row>
    <row r="2771" spans="1:3" ht="11.25">
      <c r="A2771" s="44">
        <v>38819.76666666667</v>
      </c>
      <c r="B2771" s="40" t="s">
        <v>0</v>
      </c>
      <c r="C2771" s="40" t="s">
        <v>0</v>
      </c>
    </row>
    <row r="2772" spans="1:6" ht="11.25">
      <c r="A2772" s="44">
        <v>38819.774305555555</v>
      </c>
      <c r="D2772" s="40" t="s">
        <v>0</v>
      </c>
      <c r="E2772" s="40" t="s">
        <v>0</v>
      </c>
      <c r="F2772" s="40" t="s">
        <v>0</v>
      </c>
    </row>
    <row r="2773" spans="1:9" ht="11.25">
      <c r="A2773" s="44">
        <v>38819.78333333333</v>
      </c>
      <c r="G2773" s="40" t="s">
        <v>0</v>
      </c>
      <c r="I2773" s="40" t="s">
        <v>0</v>
      </c>
    </row>
    <row r="2774" spans="1:9" ht="11.25">
      <c r="A2774" s="44">
        <v>38819.805555555555</v>
      </c>
      <c r="I2774" s="40" t="s">
        <v>0</v>
      </c>
    </row>
    <row r="2775" spans="1:9" ht="11.25">
      <c r="A2775" s="44">
        <v>38819.847916666666</v>
      </c>
      <c r="I2775" s="40" t="s">
        <v>0</v>
      </c>
    </row>
    <row r="2776" spans="1:9" ht="11.25">
      <c r="A2776" s="44">
        <v>38820.46388888889</v>
      </c>
      <c r="G2776" s="40" t="s">
        <v>0</v>
      </c>
      <c r="I2776" s="40" t="s">
        <v>0</v>
      </c>
    </row>
    <row r="2777" spans="1:6" ht="11.25">
      <c r="A2777" s="44">
        <v>38820.472916666666</v>
      </c>
      <c r="D2777" s="40" t="s">
        <v>0</v>
      </c>
      <c r="E2777" s="40" t="s">
        <v>0</v>
      </c>
      <c r="F2777" s="40" t="s">
        <v>0</v>
      </c>
    </row>
    <row r="2778" spans="1:3" ht="11.25">
      <c r="A2778" s="44">
        <v>38820.478472222225</v>
      </c>
      <c r="B2778" s="40" t="s">
        <v>0</v>
      </c>
      <c r="C2778" s="40" t="s">
        <v>0</v>
      </c>
    </row>
    <row r="2779" spans="1:3" ht="11.25">
      <c r="A2779" s="44">
        <v>38820.64375</v>
      </c>
      <c r="B2779" s="40" t="s">
        <v>0</v>
      </c>
      <c r="C2779" s="40" t="s">
        <v>0</v>
      </c>
    </row>
    <row r="2780" spans="1:9" ht="11.25">
      <c r="A2780" s="44">
        <v>38821.470138888886</v>
      </c>
      <c r="G2780" s="40" t="s">
        <v>0</v>
      </c>
      <c r="I2780" s="40" t="s">
        <v>0</v>
      </c>
    </row>
    <row r="2781" spans="1:6" ht="11.25">
      <c r="A2781" s="44">
        <v>38821.47777777778</v>
      </c>
      <c r="D2781" s="40" t="s">
        <v>0</v>
      </c>
      <c r="E2781" s="40" t="s">
        <v>0</v>
      </c>
      <c r="F2781" s="40" t="s">
        <v>0</v>
      </c>
    </row>
    <row r="2782" spans="1:3" ht="11.25">
      <c r="A2782" s="44">
        <v>38821.48819444444</v>
      </c>
      <c r="B2782" s="40" t="s">
        <v>0</v>
      </c>
      <c r="C2782" s="40" t="s">
        <v>0</v>
      </c>
    </row>
    <row r="2783" spans="1:3" ht="11.25">
      <c r="A2783" s="44">
        <v>38821.669444444444</v>
      </c>
      <c r="B2783" s="40" t="s">
        <v>0</v>
      </c>
      <c r="C2783" s="40" t="s">
        <v>0</v>
      </c>
    </row>
    <row r="2784" spans="1:6" ht="11.25">
      <c r="A2784" s="44">
        <v>38821.67847222222</v>
      </c>
      <c r="D2784" s="40" t="s">
        <v>0</v>
      </c>
      <c r="E2784" s="40" t="s">
        <v>0</v>
      </c>
      <c r="F2784" s="40" t="s">
        <v>0</v>
      </c>
    </row>
    <row r="2785" spans="1:6" ht="11.25">
      <c r="A2785" s="44">
        <v>38822.48611111111</v>
      </c>
      <c r="D2785" s="40" t="s">
        <v>0</v>
      </c>
      <c r="E2785" s="40" t="s">
        <v>0</v>
      </c>
      <c r="F2785" s="40" t="s">
        <v>0</v>
      </c>
    </row>
    <row r="2786" spans="1:3" ht="11.25">
      <c r="A2786" s="44">
        <v>38822.493055555555</v>
      </c>
      <c r="B2786" s="40" t="s">
        <v>0</v>
      </c>
      <c r="C2786" s="40" t="s">
        <v>0</v>
      </c>
    </row>
    <row r="2787" spans="1:6" ht="11.25">
      <c r="A2787" s="44">
        <v>38822.59652777778</v>
      </c>
      <c r="E2787" s="40" t="s">
        <v>0</v>
      </c>
      <c r="F2787" s="40" t="s">
        <v>0</v>
      </c>
    </row>
    <row r="2788" spans="1:5" ht="11.25">
      <c r="A2788" s="44">
        <v>38822.62013888889</v>
      </c>
      <c r="D2788" s="40" t="s">
        <v>0</v>
      </c>
      <c r="E2788" s="40" t="s">
        <v>0</v>
      </c>
    </row>
    <row r="2789" spans="1:6" ht="11.25">
      <c r="A2789" s="44">
        <v>38822.688888888886</v>
      </c>
      <c r="D2789" s="40" t="s">
        <v>0</v>
      </c>
      <c r="E2789" s="40" t="s">
        <v>0</v>
      </c>
      <c r="F2789" s="40" t="s">
        <v>0</v>
      </c>
    </row>
    <row r="2790" spans="1:6" ht="11.25">
      <c r="A2790" s="44">
        <v>38825.364583333336</v>
      </c>
      <c r="E2790" s="40" t="s">
        <v>0</v>
      </c>
      <c r="F2790" s="40" t="s">
        <v>0</v>
      </c>
    </row>
    <row r="2791" spans="1:9" ht="11.25">
      <c r="A2791" s="44">
        <v>38825.45625</v>
      </c>
      <c r="G2791" s="40" t="s">
        <v>0</v>
      </c>
      <c r="I2791" s="40" t="s">
        <v>0</v>
      </c>
    </row>
    <row r="2792" spans="1:6" ht="11.25">
      <c r="A2792" s="44">
        <v>38825.46388888889</v>
      </c>
      <c r="D2792" s="40" t="s">
        <v>0</v>
      </c>
      <c r="E2792" s="40" t="s">
        <v>0</v>
      </c>
      <c r="F2792" s="40" t="s">
        <v>0</v>
      </c>
    </row>
    <row r="2793" spans="1:3" ht="11.25">
      <c r="A2793" s="44">
        <v>38825.583333333336</v>
      </c>
      <c r="B2793" s="40" t="s">
        <v>0</v>
      </c>
      <c r="C2793" s="40" t="s">
        <v>0</v>
      </c>
    </row>
    <row r="2794" spans="1:3" ht="11.25">
      <c r="A2794" s="44">
        <v>38825.97708333333</v>
      </c>
      <c r="B2794" s="40" t="s">
        <v>0</v>
      </c>
      <c r="C2794" s="40" t="s">
        <v>0</v>
      </c>
    </row>
    <row r="2795" spans="1:6" ht="11.25">
      <c r="A2795" s="44">
        <v>38825.98819444444</v>
      </c>
      <c r="D2795" s="40" t="s">
        <v>0</v>
      </c>
      <c r="E2795" s="40" t="s">
        <v>0</v>
      </c>
      <c r="F2795" s="40" t="s">
        <v>0</v>
      </c>
    </row>
    <row r="2796" spans="1:9" ht="11.25">
      <c r="A2796" s="44">
        <v>38825.99444444444</v>
      </c>
      <c r="G2796" s="40" t="s">
        <v>0</v>
      </c>
      <c r="I2796" s="40" t="s">
        <v>0</v>
      </c>
    </row>
    <row r="2797" spans="1:6" ht="11.25">
      <c r="A2797" s="44">
        <v>38826.370833333334</v>
      </c>
      <c r="E2797" s="40" t="s">
        <v>0</v>
      </c>
      <c r="F2797" s="40" t="s">
        <v>0</v>
      </c>
    </row>
    <row r="2798" spans="1:9" ht="11.25">
      <c r="A2798" s="44">
        <v>38826.47777777778</v>
      </c>
      <c r="G2798" s="40" t="s">
        <v>0</v>
      </c>
      <c r="I2798" s="40" t="s">
        <v>0</v>
      </c>
    </row>
    <row r="2799" spans="1:6" ht="11.25">
      <c r="A2799" s="44">
        <v>38826.48402777778</v>
      </c>
      <c r="D2799" s="40" t="s">
        <v>0</v>
      </c>
      <c r="E2799" s="40" t="s">
        <v>0</v>
      </c>
      <c r="F2799" s="40" t="s">
        <v>0</v>
      </c>
    </row>
    <row r="2800" spans="1:3" ht="11.25">
      <c r="A2800" s="44">
        <v>38826.49930555555</v>
      </c>
      <c r="B2800" s="40" t="s">
        <v>0</v>
      </c>
      <c r="C2800" s="40" t="s">
        <v>0</v>
      </c>
    </row>
    <row r="2801" spans="1:3" ht="11.25">
      <c r="A2801" s="44">
        <v>38826.575</v>
      </c>
      <c r="B2801" s="40" t="s">
        <v>0</v>
      </c>
      <c r="C2801" s="40" t="s">
        <v>0</v>
      </c>
    </row>
    <row r="2802" spans="1:3" ht="11.25">
      <c r="A2802" s="44">
        <v>38826.67847222222</v>
      </c>
      <c r="B2802" s="40" t="s">
        <v>0</v>
      </c>
      <c r="C2802" s="40" t="s">
        <v>0</v>
      </c>
    </row>
    <row r="2803" spans="1:6" ht="11.25">
      <c r="A2803" s="44">
        <v>38826.686111111114</v>
      </c>
      <c r="D2803" s="40" t="s">
        <v>0</v>
      </c>
      <c r="E2803" s="40" t="s">
        <v>0</v>
      </c>
      <c r="F2803" s="40" t="s">
        <v>0</v>
      </c>
    </row>
    <row r="2804" spans="1:9" ht="11.25">
      <c r="A2804" s="44">
        <v>38826.7</v>
      </c>
      <c r="G2804" s="40" t="s">
        <v>0</v>
      </c>
      <c r="I2804" s="40" t="s">
        <v>0</v>
      </c>
    </row>
    <row r="2805" spans="1:9" ht="11.25">
      <c r="A2805" s="44">
        <v>38827.43541666667</v>
      </c>
      <c r="G2805" s="40" t="s">
        <v>0</v>
      </c>
      <c r="I2805" s="40" t="s">
        <v>0</v>
      </c>
    </row>
    <row r="2806" spans="1:6" ht="11.25">
      <c r="A2806" s="44">
        <v>38827.441666666666</v>
      </c>
      <c r="D2806" s="40" t="s">
        <v>0</v>
      </c>
      <c r="E2806" s="40" t="s">
        <v>0</v>
      </c>
      <c r="F2806" s="40" t="s">
        <v>0</v>
      </c>
    </row>
    <row r="2807" spans="1:3" ht="11.25">
      <c r="A2807" s="44">
        <v>38827.50902777778</v>
      </c>
      <c r="B2807" s="40" t="s">
        <v>0</v>
      </c>
      <c r="C2807" s="40" t="s">
        <v>0</v>
      </c>
    </row>
    <row r="2808" spans="1:3" ht="11.25">
      <c r="A2808" s="44">
        <v>38827.711805555555</v>
      </c>
      <c r="B2808" s="40" t="s">
        <v>0</v>
      </c>
      <c r="C2808" s="40" t="s">
        <v>0</v>
      </c>
    </row>
    <row r="2809" spans="1:9" ht="11.25">
      <c r="A2809" s="44">
        <v>38827.76388888889</v>
      </c>
      <c r="G2809" s="40" t="s">
        <v>0</v>
      </c>
      <c r="I2809" s="40" t="s">
        <v>0</v>
      </c>
    </row>
    <row r="2810" spans="1:9" ht="11.25">
      <c r="A2810" s="44">
        <v>38827.936111111114</v>
      </c>
      <c r="G2810" s="40" t="s">
        <v>0</v>
      </c>
      <c r="I2810" s="40" t="s">
        <v>0</v>
      </c>
    </row>
    <row r="2811" spans="1:9" ht="11.25">
      <c r="A2811" s="44">
        <v>38828.45625</v>
      </c>
      <c r="G2811" s="40" t="s">
        <v>0</v>
      </c>
      <c r="I2811" s="40" t="s">
        <v>0</v>
      </c>
    </row>
    <row r="2812" spans="1:6" ht="11.25">
      <c r="A2812" s="44">
        <v>38828.46319444444</v>
      </c>
      <c r="D2812" s="40" t="s">
        <v>0</v>
      </c>
      <c r="E2812" s="40" t="s">
        <v>0</v>
      </c>
      <c r="F2812" s="40" t="s">
        <v>0</v>
      </c>
    </row>
    <row r="2813" spans="1:3" ht="11.25">
      <c r="A2813" s="44">
        <v>38828.48125</v>
      </c>
      <c r="B2813" s="40" t="s">
        <v>0</v>
      </c>
      <c r="C2813" s="40" t="s">
        <v>0</v>
      </c>
    </row>
    <row r="2814" spans="1:3" ht="11.25">
      <c r="A2814" s="44">
        <v>38828.66180555556</v>
      </c>
      <c r="B2814" s="40" t="s">
        <v>0</v>
      </c>
      <c r="C2814" s="40" t="s">
        <v>0</v>
      </c>
    </row>
    <row r="2815" spans="1:9" ht="11.25">
      <c r="A2815" s="44">
        <v>38830.75</v>
      </c>
      <c r="G2815" s="40" t="s">
        <v>0</v>
      </c>
      <c r="I2815" s="40" t="s">
        <v>0</v>
      </c>
    </row>
    <row r="2816" spans="1:6" ht="11.25">
      <c r="A2816" s="44">
        <v>38830.79305555556</v>
      </c>
      <c r="D2816" s="40" t="s">
        <v>0</v>
      </c>
      <c r="E2816" s="40" t="s">
        <v>0</v>
      </c>
      <c r="F2816" s="40" t="s">
        <v>0</v>
      </c>
    </row>
    <row r="2817" spans="1:9" ht="11.25">
      <c r="A2817" s="44">
        <v>38831.44305555556</v>
      </c>
      <c r="G2817" s="40" t="s">
        <v>0</v>
      </c>
      <c r="I2817" s="40" t="s">
        <v>0</v>
      </c>
    </row>
    <row r="2818" spans="1:6" ht="11.25">
      <c r="A2818" s="44">
        <v>38831.450694444444</v>
      </c>
      <c r="D2818" s="40" t="s">
        <v>0</v>
      </c>
      <c r="E2818" s="40" t="s">
        <v>0</v>
      </c>
      <c r="F2818" s="40" t="s">
        <v>0</v>
      </c>
    </row>
    <row r="2819" spans="1:3" ht="11.25">
      <c r="A2819" s="44">
        <v>38831.45694444444</v>
      </c>
      <c r="B2819" s="40" t="s">
        <v>0</v>
      </c>
      <c r="C2819" s="40" t="s">
        <v>0</v>
      </c>
    </row>
    <row r="2820" spans="1:3" ht="11.25">
      <c r="A2820" s="44">
        <v>38831.63402777778</v>
      </c>
      <c r="B2820" s="40" t="s">
        <v>0</v>
      </c>
      <c r="C2820" s="40" t="s">
        <v>0</v>
      </c>
    </row>
    <row r="2821" spans="1:6" ht="11.25">
      <c r="A2821" s="44">
        <v>38831.64444444444</v>
      </c>
      <c r="D2821" s="40" t="s">
        <v>0</v>
      </c>
      <c r="E2821" s="40" t="s">
        <v>0</v>
      </c>
      <c r="F2821" s="40" t="s">
        <v>0</v>
      </c>
    </row>
    <row r="2822" spans="1:9" ht="11.25">
      <c r="A2822" s="44">
        <v>38831.652083333334</v>
      </c>
      <c r="G2822" s="40" t="s">
        <v>0</v>
      </c>
      <c r="I2822" s="40" t="s">
        <v>0</v>
      </c>
    </row>
    <row r="2823" spans="1:9" ht="11.25">
      <c r="A2823" s="44">
        <v>38832.40833333333</v>
      </c>
      <c r="G2823" s="40" t="s">
        <v>0</v>
      </c>
      <c r="I2823" s="40" t="s">
        <v>0</v>
      </c>
    </row>
    <row r="2824" spans="1:6" ht="11.25">
      <c r="A2824" s="44">
        <v>38832.415972222225</v>
      </c>
      <c r="D2824" s="40" t="s">
        <v>0</v>
      </c>
      <c r="E2824" s="40" t="s">
        <v>0</v>
      </c>
      <c r="F2824" s="40" t="s">
        <v>0</v>
      </c>
    </row>
    <row r="2825" spans="1:3" ht="11.25">
      <c r="A2825" s="44">
        <v>38832.42222222222</v>
      </c>
      <c r="B2825" s="40" t="s">
        <v>0</v>
      </c>
      <c r="C2825" s="40" t="s">
        <v>0</v>
      </c>
    </row>
    <row r="2826" spans="1:11" ht="11.25">
      <c r="A2826" s="44">
        <v>38834.0125</v>
      </c>
      <c r="J2826" s="40" t="s">
        <v>0</v>
      </c>
      <c r="K2826" s="40" t="s">
        <v>0</v>
      </c>
    </row>
    <row r="2827" spans="1:6" ht="11.25">
      <c r="A2827" s="44">
        <v>38834.370833333334</v>
      </c>
      <c r="E2827" s="40" t="s">
        <v>0</v>
      </c>
      <c r="F2827" s="40" t="s">
        <v>0</v>
      </c>
    </row>
    <row r="2828" spans="1:3" ht="11.25">
      <c r="A2828" s="44">
        <v>38834.90347222222</v>
      </c>
      <c r="B2828" s="40" t="s">
        <v>0</v>
      </c>
      <c r="C2828" s="40" t="s">
        <v>0</v>
      </c>
    </row>
    <row r="2829" spans="1:6" ht="11.25">
      <c r="A2829" s="44">
        <v>38834.90972222222</v>
      </c>
      <c r="D2829" s="40" t="s">
        <v>0</v>
      </c>
      <c r="E2829" s="40" t="s">
        <v>0</v>
      </c>
      <c r="F2829" s="40" t="s">
        <v>0</v>
      </c>
    </row>
    <row r="2830" spans="1:6" ht="11.25">
      <c r="A2830" s="44">
        <v>38835.36736111111</v>
      </c>
      <c r="E2830" s="40" t="s">
        <v>0</v>
      </c>
      <c r="F2830" s="40" t="s">
        <v>0</v>
      </c>
    </row>
    <row r="2831" spans="1:9" ht="11.25">
      <c r="A2831" s="44">
        <v>38835.36944444444</v>
      </c>
      <c r="G2831" s="40" t="s">
        <v>0</v>
      </c>
      <c r="I2831" s="40" t="s">
        <v>0</v>
      </c>
    </row>
    <row r="2832" spans="1:6" ht="11.25">
      <c r="A2832" s="44">
        <v>38835.376388888886</v>
      </c>
      <c r="D2832" s="40" t="s">
        <v>0</v>
      </c>
      <c r="E2832" s="40" t="s">
        <v>0</v>
      </c>
      <c r="F2832" s="40" t="s">
        <v>0</v>
      </c>
    </row>
    <row r="2833" spans="1:3" ht="11.25">
      <c r="A2833" s="44">
        <v>38835.42013888889</v>
      </c>
      <c r="B2833" s="40" t="s">
        <v>0</v>
      </c>
      <c r="C2833" s="40" t="s">
        <v>0</v>
      </c>
    </row>
    <row r="2834" spans="1:3" ht="11.25">
      <c r="A2834" s="44">
        <v>38835.97361111111</v>
      </c>
      <c r="B2834" s="40" t="s">
        <v>0</v>
      </c>
      <c r="C2834" s="40" t="s">
        <v>0</v>
      </c>
    </row>
    <row r="2835" spans="1:6" ht="11.25">
      <c r="A2835" s="44">
        <v>38835.97777777778</v>
      </c>
      <c r="D2835" s="40" t="s">
        <v>0</v>
      </c>
      <c r="E2835" s="40" t="s">
        <v>0</v>
      </c>
      <c r="F2835" s="40" t="s">
        <v>0</v>
      </c>
    </row>
    <row r="2836" spans="1:9" ht="11.25">
      <c r="A2836" s="44">
        <v>38836.58819444444</v>
      </c>
      <c r="G2836" s="40" t="s">
        <v>0</v>
      </c>
      <c r="I2836" s="40" t="s">
        <v>0</v>
      </c>
    </row>
    <row r="2837" spans="1:6" ht="11.25">
      <c r="A2837" s="44">
        <v>38836.59444444445</v>
      </c>
      <c r="D2837" s="40" t="s">
        <v>0</v>
      </c>
      <c r="E2837" s="40" t="s">
        <v>0</v>
      </c>
      <c r="F2837" s="40" t="s">
        <v>0</v>
      </c>
    </row>
    <row r="2838" spans="1:3" ht="11.25">
      <c r="A2838" s="44">
        <v>38836.60138888889</v>
      </c>
      <c r="B2838" s="40" t="s">
        <v>0</v>
      </c>
      <c r="C2838" s="40" t="s">
        <v>0</v>
      </c>
    </row>
    <row r="2839" spans="1:6" ht="11.25">
      <c r="A2839" s="44">
        <v>38838.91805555556</v>
      </c>
      <c r="D2839" s="40" t="s">
        <v>0</v>
      </c>
      <c r="E2839" s="40" t="s">
        <v>0</v>
      </c>
      <c r="F2839" s="40" t="s">
        <v>0</v>
      </c>
    </row>
    <row r="2840" spans="1:9" ht="11.25">
      <c r="A2840" s="44">
        <v>38838.925</v>
      </c>
      <c r="G2840" s="40" t="s">
        <v>0</v>
      </c>
      <c r="I2840" s="40" t="s">
        <v>0</v>
      </c>
    </row>
    <row r="2841" spans="1:9" ht="11.25">
      <c r="A2841" s="44">
        <v>38839.251388888886</v>
      </c>
      <c r="I2841" s="40" t="s">
        <v>0</v>
      </c>
    </row>
    <row r="2842" spans="1:9" ht="11.25">
      <c r="A2842" s="44">
        <v>38839.29027777778</v>
      </c>
      <c r="I2842" s="40" t="s">
        <v>0</v>
      </c>
    </row>
    <row r="2843" spans="1:9" ht="11.25">
      <c r="A2843" s="44">
        <v>38839.322222222225</v>
      </c>
      <c r="I2843" s="42" t="s">
        <v>1</v>
      </c>
    </row>
    <row r="2844" spans="1:9" ht="11.25">
      <c r="A2844" s="44">
        <v>38839.35902777778</v>
      </c>
      <c r="I2844" s="42" t="s">
        <v>1</v>
      </c>
    </row>
    <row r="2845" spans="1:6" ht="11.25">
      <c r="A2845" s="44">
        <v>38839.37013888889</v>
      </c>
      <c r="E2845" s="40" t="s">
        <v>0</v>
      </c>
      <c r="F2845" s="40" t="s">
        <v>0</v>
      </c>
    </row>
    <row r="2846" spans="1:6" ht="11.25">
      <c r="A2846" s="44">
        <v>38839.38680555556</v>
      </c>
      <c r="D2846" s="40" t="s">
        <v>0</v>
      </c>
      <c r="E2846" s="40" t="s">
        <v>0</v>
      </c>
      <c r="F2846" s="40" t="s">
        <v>0</v>
      </c>
    </row>
    <row r="2847" spans="1:9" ht="11.25">
      <c r="A2847" s="44">
        <v>38839.3875</v>
      </c>
      <c r="I2847" s="42" t="s">
        <v>1</v>
      </c>
    </row>
    <row r="2848" spans="1:3" ht="11.25">
      <c r="A2848" s="44">
        <v>38839.40138888889</v>
      </c>
      <c r="B2848" s="40" t="s">
        <v>0</v>
      </c>
      <c r="C2848" s="40" t="s">
        <v>0</v>
      </c>
    </row>
    <row r="2849" spans="1:9" ht="11.25">
      <c r="A2849" s="44">
        <v>38839.427083333336</v>
      </c>
      <c r="I2849" s="40" t="s">
        <v>0</v>
      </c>
    </row>
    <row r="2850" spans="1:9" ht="11.25">
      <c r="A2850" s="44">
        <v>38839.46111111111</v>
      </c>
      <c r="I2850" s="40" t="s">
        <v>0</v>
      </c>
    </row>
    <row r="2851" spans="1:3" ht="11.25">
      <c r="A2851" s="44">
        <v>38839.70972222222</v>
      </c>
      <c r="B2851" s="40" t="s">
        <v>0</v>
      </c>
      <c r="C2851" s="40" t="s">
        <v>0</v>
      </c>
    </row>
    <row r="2852" spans="1:6" ht="11.25">
      <c r="A2852" s="44">
        <v>38839.71805555555</v>
      </c>
      <c r="D2852" s="40" t="s">
        <v>0</v>
      </c>
      <c r="E2852" s="40" t="s">
        <v>0</v>
      </c>
      <c r="F2852" s="40" t="s">
        <v>0</v>
      </c>
    </row>
    <row r="2853" spans="1:9" ht="11.25">
      <c r="A2853" s="44">
        <v>38839.725</v>
      </c>
      <c r="G2853" s="40" t="s">
        <v>0</v>
      </c>
      <c r="I2853" s="40" t="s">
        <v>0</v>
      </c>
    </row>
    <row r="2854" spans="1:6" ht="11.25">
      <c r="A2854" s="44">
        <v>38840.37708333333</v>
      </c>
      <c r="E2854" s="40" t="s">
        <v>0</v>
      </c>
      <c r="F2854" s="40" t="s">
        <v>0</v>
      </c>
    </row>
    <row r="2855" spans="1:9" ht="11.25">
      <c r="A2855" s="44">
        <v>38840.42916666667</v>
      </c>
      <c r="G2855" s="40" t="s">
        <v>0</v>
      </c>
      <c r="I2855" s="40" t="s">
        <v>0</v>
      </c>
    </row>
    <row r="2856" spans="1:6" ht="11.25">
      <c r="A2856" s="44">
        <v>38840.43541666667</v>
      </c>
      <c r="D2856" s="40" t="s">
        <v>0</v>
      </c>
      <c r="E2856" s="40" t="s">
        <v>0</v>
      </c>
      <c r="F2856" s="40" t="s">
        <v>0</v>
      </c>
    </row>
    <row r="2857" spans="1:3" ht="11.25">
      <c r="A2857" s="44">
        <v>38840.444444444445</v>
      </c>
      <c r="B2857" s="40" t="s">
        <v>0</v>
      </c>
      <c r="C2857" s="40" t="s">
        <v>0</v>
      </c>
    </row>
    <row r="2858" spans="1:3" ht="11.25">
      <c r="A2858" s="44">
        <v>38840.69583333333</v>
      </c>
      <c r="B2858" s="40" t="s">
        <v>0</v>
      </c>
      <c r="C2858" s="40" t="s">
        <v>0</v>
      </c>
    </row>
    <row r="2859" spans="1:6" ht="11.25">
      <c r="A2859" s="44">
        <v>38840.70763888889</v>
      </c>
      <c r="D2859" s="40" t="s">
        <v>0</v>
      </c>
      <c r="E2859" s="40" t="s">
        <v>0</v>
      </c>
      <c r="F2859" s="40" t="s">
        <v>0</v>
      </c>
    </row>
    <row r="2860" spans="1:9" ht="11.25">
      <c r="A2860" s="44">
        <v>38840.71388888889</v>
      </c>
      <c r="G2860" s="40" t="s">
        <v>0</v>
      </c>
      <c r="I2860" s="40" t="s">
        <v>0</v>
      </c>
    </row>
    <row r="2861" spans="1:9" ht="11.25">
      <c r="A2861" s="44">
        <v>38841.45625</v>
      </c>
      <c r="G2861" s="40" t="s">
        <v>0</v>
      </c>
      <c r="I2861" s="40" t="s">
        <v>0</v>
      </c>
    </row>
    <row r="2862" spans="1:6" ht="11.25">
      <c r="A2862" s="44">
        <v>38841.46388888889</v>
      </c>
      <c r="D2862" s="40" t="s">
        <v>0</v>
      </c>
      <c r="E2862" s="40" t="s">
        <v>0</v>
      </c>
      <c r="F2862" s="40" t="s">
        <v>0</v>
      </c>
    </row>
    <row r="2863" spans="1:3" ht="11.25">
      <c r="A2863" s="44">
        <v>38841.48472222222</v>
      </c>
      <c r="B2863" s="40" t="s">
        <v>0</v>
      </c>
      <c r="C2863" s="40" t="s">
        <v>0</v>
      </c>
    </row>
    <row r="2864" spans="1:3" ht="11.25">
      <c r="A2864" s="44">
        <v>38841.972916666666</v>
      </c>
      <c r="B2864" s="40" t="s">
        <v>0</v>
      </c>
      <c r="C2864" s="40" t="s">
        <v>0</v>
      </c>
    </row>
    <row r="2865" spans="1:6" ht="11.25">
      <c r="A2865" s="44">
        <v>38841.97708333333</v>
      </c>
      <c r="D2865" s="40" t="s">
        <v>0</v>
      </c>
      <c r="E2865" s="40" t="s">
        <v>0</v>
      </c>
      <c r="F2865" s="40" t="s">
        <v>0</v>
      </c>
    </row>
    <row r="2866" spans="1:6" ht="11.25">
      <c r="A2866" s="44">
        <v>38842.37152777778</v>
      </c>
      <c r="E2866" s="40" t="s">
        <v>0</v>
      </c>
      <c r="F2866" s="40" t="s">
        <v>0</v>
      </c>
    </row>
    <row r="2867" spans="1:9" ht="11.25">
      <c r="A2867" s="44">
        <v>38842.47708333333</v>
      </c>
      <c r="G2867" s="40" t="s">
        <v>0</v>
      </c>
      <c r="I2867" s="40" t="s">
        <v>0</v>
      </c>
    </row>
    <row r="2868" spans="1:6" ht="11.25">
      <c r="A2868" s="44">
        <v>38842.48472222222</v>
      </c>
      <c r="D2868" s="40" t="s">
        <v>0</v>
      </c>
      <c r="E2868" s="40" t="s">
        <v>0</v>
      </c>
      <c r="F2868" s="40" t="s">
        <v>0</v>
      </c>
    </row>
    <row r="2869" spans="1:3" ht="11.25">
      <c r="A2869" s="44">
        <v>38842.49236111111</v>
      </c>
      <c r="B2869" s="40" t="s">
        <v>0</v>
      </c>
      <c r="C2869" s="40" t="s">
        <v>0</v>
      </c>
    </row>
    <row r="2870" spans="1:3" ht="11.25">
      <c r="A2870" s="44">
        <v>38842.55486111111</v>
      </c>
      <c r="B2870" s="40" t="s">
        <v>0</v>
      </c>
      <c r="C2870" s="40" t="s">
        <v>0</v>
      </c>
    </row>
    <row r="2871" spans="1:6" ht="11.25">
      <c r="A2871" s="44">
        <v>38842.55902777778</v>
      </c>
      <c r="D2871" s="40" t="s">
        <v>0</v>
      </c>
      <c r="E2871" s="40" t="s">
        <v>0</v>
      </c>
      <c r="F2871" s="40" t="s">
        <v>0</v>
      </c>
    </row>
    <row r="2872" spans="1:3" ht="11.25">
      <c r="A2872" s="44">
        <v>38842.638194444444</v>
      </c>
      <c r="B2872" s="40" t="s">
        <v>0</v>
      </c>
      <c r="C2872" s="40" t="s">
        <v>0</v>
      </c>
    </row>
    <row r="2873" spans="1:6" ht="11.25">
      <c r="A2873" s="44">
        <v>38842.65902777778</v>
      </c>
      <c r="E2873" s="40" t="s">
        <v>0</v>
      </c>
      <c r="F2873" s="40" t="s">
        <v>0</v>
      </c>
    </row>
    <row r="2874" spans="1:3" ht="11.25">
      <c r="A2874" s="44">
        <v>38842.708333333336</v>
      </c>
      <c r="B2874" s="40" t="s">
        <v>0</v>
      </c>
      <c r="C2874" s="40" t="s">
        <v>0</v>
      </c>
    </row>
    <row r="2875" spans="1:6" ht="11.25">
      <c r="A2875" s="44">
        <v>38842.71319444444</v>
      </c>
      <c r="D2875" s="40" t="s">
        <v>0</v>
      </c>
      <c r="E2875" s="40" t="s">
        <v>0</v>
      </c>
      <c r="F2875" s="40" t="s">
        <v>0</v>
      </c>
    </row>
    <row r="2876" spans="1:9" ht="11.25">
      <c r="A2876" s="44">
        <v>38842.72152777778</v>
      </c>
      <c r="G2876" s="40" t="s">
        <v>0</v>
      </c>
      <c r="I2876" s="40" t="s">
        <v>0</v>
      </c>
    </row>
    <row r="2877" spans="1:9" ht="11.25">
      <c r="A2877" s="44">
        <v>38844.82638888889</v>
      </c>
      <c r="G2877" s="40" t="s">
        <v>0</v>
      </c>
      <c r="I2877" s="40" t="s">
        <v>0</v>
      </c>
    </row>
    <row r="2878" spans="1:6" ht="11.25">
      <c r="A2878" s="44">
        <v>38844.836805555555</v>
      </c>
      <c r="D2878" s="40" t="s">
        <v>0</v>
      </c>
      <c r="E2878" s="40" t="s">
        <v>0</v>
      </c>
      <c r="F2878" s="42" t="s">
        <v>1</v>
      </c>
    </row>
    <row r="2879" spans="1:3" ht="11.25">
      <c r="A2879" s="44">
        <v>38845.618055555555</v>
      </c>
      <c r="B2879" s="40" t="s">
        <v>0</v>
      </c>
      <c r="C2879" s="40" t="s">
        <v>0</v>
      </c>
    </row>
    <row r="2880" spans="1:3" ht="11.25">
      <c r="A2880" s="44">
        <v>38845.944444444445</v>
      </c>
      <c r="B2880" s="40" t="s">
        <v>0</v>
      </c>
      <c r="C2880" s="40" t="s">
        <v>0</v>
      </c>
    </row>
    <row r="2881" spans="1:9" ht="11.25">
      <c r="A2881" s="44">
        <v>38846.45</v>
      </c>
      <c r="G2881" s="40" t="s">
        <v>0</v>
      </c>
      <c r="I2881" s="40" t="s">
        <v>0</v>
      </c>
    </row>
    <row r="2882" spans="1:6" ht="11.25">
      <c r="A2882" s="44">
        <v>38846.45694444444</v>
      </c>
      <c r="D2882" s="40" t="s">
        <v>0</v>
      </c>
      <c r="E2882" s="40" t="s">
        <v>0</v>
      </c>
      <c r="F2882" s="42" t="s">
        <v>1</v>
      </c>
    </row>
    <row r="2883" spans="1:3" ht="11.25">
      <c r="A2883" s="44">
        <v>38846.46527777778</v>
      </c>
      <c r="B2883" s="40" t="s">
        <v>0</v>
      </c>
      <c r="C2883" s="40" t="s">
        <v>0</v>
      </c>
    </row>
    <row r="2884" spans="1:9" ht="11.25">
      <c r="A2884" s="44">
        <v>38846.55069444444</v>
      </c>
      <c r="I2884" s="40" t="s">
        <v>0</v>
      </c>
    </row>
    <row r="2885" spans="1:9" ht="11.25">
      <c r="A2885" s="44">
        <v>38846.595138888886</v>
      </c>
      <c r="I2885" s="40" t="s">
        <v>0</v>
      </c>
    </row>
    <row r="2886" spans="1:9" ht="11.25">
      <c r="A2886" s="44">
        <v>38846.65416666667</v>
      </c>
      <c r="I2886" s="40" t="s">
        <v>0</v>
      </c>
    </row>
    <row r="2887" spans="1:3" ht="11.25">
      <c r="A2887" s="44">
        <v>38846.66736111111</v>
      </c>
      <c r="B2887" s="40" t="s">
        <v>0</v>
      </c>
      <c r="C2887" s="40" t="s">
        <v>0</v>
      </c>
    </row>
    <row r="2888" spans="1:6" ht="11.25">
      <c r="A2888" s="44">
        <v>38846.674305555556</v>
      </c>
      <c r="D2888" s="40" t="s">
        <v>0</v>
      </c>
      <c r="E2888" s="40" t="s">
        <v>0</v>
      </c>
      <c r="F2888" s="42" t="s">
        <v>1</v>
      </c>
    </row>
    <row r="2889" spans="1:9" ht="11.25">
      <c r="A2889" s="44">
        <v>38846.680555555555</v>
      </c>
      <c r="G2889" s="40" t="s">
        <v>0</v>
      </c>
      <c r="I2889" s="40" t="s">
        <v>0</v>
      </c>
    </row>
    <row r="2890" spans="1:9" ht="11.25">
      <c r="A2890" s="44">
        <v>38846.700694444444</v>
      </c>
      <c r="I2890" s="40" t="s">
        <v>0</v>
      </c>
    </row>
    <row r="2891" spans="1:9" ht="11.25">
      <c r="A2891" s="44">
        <v>38846.75902777778</v>
      </c>
      <c r="I2891" s="40" t="s">
        <v>0</v>
      </c>
    </row>
    <row r="2892" spans="1:9" ht="11.25">
      <c r="A2892" s="44">
        <v>38846.80347222222</v>
      </c>
      <c r="I2892" s="40" t="s">
        <v>0</v>
      </c>
    </row>
    <row r="2893" spans="1:9" ht="11.25">
      <c r="A2893" s="44">
        <v>38846.85625</v>
      </c>
      <c r="I2893" s="40" t="s">
        <v>0</v>
      </c>
    </row>
    <row r="2894" spans="1:6" ht="11.25">
      <c r="A2894" s="44">
        <v>38847.21527777778</v>
      </c>
      <c r="D2894" s="40" t="s">
        <v>0</v>
      </c>
      <c r="E2894" s="40" t="s">
        <v>0</v>
      </c>
      <c r="F2894" s="42" t="s">
        <v>1</v>
      </c>
    </row>
    <row r="2895" spans="1:3" ht="11.25">
      <c r="A2895" s="44">
        <v>38847.21944444445</v>
      </c>
      <c r="B2895" s="40" t="s">
        <v>0</v>
      </c>
      <c r="C2895" s="40" t="s">
        <v>0</v>
      </c>
    </row>
    <row r="2896" spans="1:3" ht="11.25">
      <c r="A2896" s="44">
        <v>38847.24791666667</v>
      </c>
      <c r="B2896" s="40" t="s">
        <v>0</v>
      </c>
      <c r="C2896" s="40" t="s">
        <v>0</v>
      </c>
    </row>
    <row r="2897" spans="1:6" ht="11.25">
      <c r="A2897" s="44">
        <v>38847.25208333333</v>
      </c>
      <c r="D2897" s="40" t="s">
        <v>0</v>
      </c>
      <c r="E2897" s="40" t="s">
        <v>0</v>
      </c>
      <c r="F2897" s="42" t="s">
        <v>1</v>
      </c>
    </row>
    <row r="2898" spans="1:6" ht="11.25">
      <c r="A2898" s="44">
        <v>38847.31041666667</v>
      </c>
      <c r="D2898" s="40" t="s">
        <v>0</v>
      </c>
      <c r="E2898" s="40" t="s">
        <v>0</v>
      </c>
      <c r="F2898" s="42" t="s">
        <v>1</v>
      </c>
    </row>
    <row r="2899" spans="1:3" ht="11.25">
      <c r="A2899" s="44">
        <v>38847.31458333333</v>
      </c>
      <c r="B2899" s="40" t="s">
        <v>0</v>
      </c>
      <c r="C2899" s="40" t="s">
        <v>0</v>
      </c>
    </row>
    <row r="2900" spans="1:3" ht="11.25">
      <c r="A2900" s="44">
        <v>38847.333333333336</v>
      </c>
      <c r="B2900" s="40" t="s">
        <v>0</v>
      </c>
      <c r="C2900" s="40" t="s">
        <v>0</v>
      </c>
    </row>
    <row r="2901" spans="1:6" ht="11.25">
      <c r="A2901" s="44">
        <v>38847.3375</v>
      </c>
      <c r="D2901" s="40" t="s">
        <v>0</v>
      </c>
      <c r="E2901" s="40" t="s">
        <v>0</v>
      </c>
      <c r="F2901" s="43" t="s">
        <v>35</v>
      </c>
    </row>
    <row r="2902" spans="1:6" ht="11.25">
      <c r="A2902" s="44">
        <v>38847.40416666667</v>
      </c>
      <c r="D2902" s="40" t="s">
        <v>0</v>
      </c>
      <c r="E2902" s="40" t="s">
        <v>0</v>
      </c>
      <c r="F2902" s="42" t="s">
        <v>1</v>
      </c>
    </row>
    <row r="2903" spans="1:3" ht="11.25">
      <c r="A2903" s="44">
        <v>38847.40833333333</v>
      </c>
      <c r="B2903" s="40" t="s">
        <v>0</v>
      </c>
      <c r="C2903" s="40" t="s">
        <v>0</v>
      </c>
    </row>
    <row r="2904" spans="1:3" ht="11.25">
      <c r="A2904" s="44">
        <v>38847.42916666667</v>
      </c>
      <c r="B2904" s="40" t="s">
        <v>0</v>
      </c>
      <c r="C2904" s="40" t="s">
        <v>0</v>
      </c>
    </row>
    <row r="2905" spans="1:5" ht="11.25">
      <c r="A2905" s="44">
        <v>38847.433333333334</v>
      </c>
      <c r="D2905" s="40" t="s">
        <v>0</v>
      </c>
      <c r="E2905" s="40" t="s">
        <v>0</v>
      </c>
    </row>
    <row r="2906" spans="1:9" ht="11.25">
      <c r="A2906" s="44">
        <v>38847.44305555556</v>
      </c>
      <c r="G2906" s="40" t="s">
        <v>0</v>
      </c>
      <c r="I2906" s="40" t="s">
        <v>0</v>
      </c>
    </row>
    <row r="2907" spans="1:6" ht="11.25">
      <c r="A2907" s="44">
        <v>38847.45347222222</v>
      </c>
      <c r="D2907" s="40" t="s">
        <v>0</v>
      </c>
      <c r="E2907" s="40" t="s">
        <v>0</v>
      </c>
      <c r="F2907" s="42" t="s">
        <v>1</v>
      </c>
    </row>
    <row r="2908" spans="1:3" ht="11.25">
      <c r="A2908" s="44">
        <v>38847.45972222222</v>
      </c>
      <c r="B2908" s="40" t="s">
        <v>0</v>
      </c>
      <c r="C2908" s="40" t="s">
        <v>0</v>
      </c>
    </row>
    <row r="2909" spans="1:6" ht="11.25">
      <c r="A2909" s="44">
        <v>38847.49444444444</v>
      </c>
      <c r="D2909" s="40" t="s">
        <v>0</v>
      </c>
      <c r="E2909" s="40" t="s">
        <v>0</v>
      </c>
      <c r="F2909" s="42" t="s">
        <v>1</v>
      </c>
    </row>
    <row r="2910" spans="1:3" ht="11.25">
      <c r="A2910" s="44">
        <v>38847.498611111114</v>
      </c>
      <c r="B2910" s="40" t="s">
        <v>0</v>
      </c>
      <c r="C2910" s="40" t="s">
        <v>0</v>
      </c>
    </row>
    <row r="2911" spans="1:3" ht="11.25">
      <c r="A2911" s="44">
        <v>38847.51944444444</v>
      </c>
      <c r="B2911" s="40" t="s">
        <v>0</v>
      </c>
      <c r="C2911" s="40" t="s">
        <v>0</v>
      </c>
    </row>
    <row r="2912" spans="1:6" ht="11.25">
      <c r="A2912" s="44">
        <v>38847.52361111111</v>
      </c>
      <c r="D2912" s="40" t="s">
        <v>0</v>
      </c>
      <c r="E2912" s="40" t="s">
        <v>0</v>
      </c>
      <c r="F2912" s="43" t="s">
        <v>35</v>
      </c>
    </row>
    <row r="2913" spans="1:9" ht="11.25">
      <c r="A2913" s="44">
        <v>38847.53055555555</v>
      </c>
      <c r="I2913" s="40" t="s">
        <v>0</v>
      </c>
    </row>
    <row r="2914" spans="1:9" ht="11.25">
      <c r="A2914" s="44">
        <v>38847.56597222222</v>
      </c>
      <c r="I2914" s="40" t="s">
        <v>0</v>
      </c>
    </row>
    <row r="2915" spans="1:9" ht="11.25">
      <c r="A2915" s="44">
        <v>38847.59861111111</v>
      </c>
      <c r="I2915" s="40" t="s">
        <v>0</v>
      </c>
    </row>
    <row r="2916" spans="1:9" ht="11.25">
      <c r="A2916" s="44">
        <v>38847.635416666664</v>
      </c>
      <c r="I2916" s="40" t="s">
        <v>0</v>
      </c>
    </row>
    <row r="2917" spans="1:9" ht="11.25">
      <c r="A2917" s="44">
        <v>38847.66527777778</v>
      </c>
      <c r="I2917" s="40" t="s">
        <v>0</v>
      </c>
    </row>
    <row r="2918" spans="1:9" ht="11.25">
      <c r="A2918" s="44">
        <v>38847.70277777778</v>
      </c>
      <c r="I2918" s="40" t="s">
        <v>0</v>
      </c>
    </row>
    <row r="2919" spans="1:9" ht="11.25">
      <c r="A2919" s="44">
        <v>38847.731944444444</v>
      </c>
      <c r="I2919" s="40" t="s">
        <v>0</v>
      </c>
    </row>
    <row r="2920" spans="1:3" ht="11.25">
      <c r="A2920" s="44">
        <v>38847.98263888889</v>
      </c>
      <c r="B2920" s="40" t="s">
        <v>0</v>
      </c>
      <c r="C2920" s="40" t="s">
        <v>0</v>
      </c>
    </row>
    <row r="2921" spans="1:6" ht="11.25">
      <c r="A2921" s="44">
        <v>38847.986805555556</v>
      </c>
      <c r="D2921" s="40" t="s">
        <v>0</v>
      </c>
      <c r="E2921" s="40" t="s">
        <v>0</v>
      </c>
      <c r="F2921" s="42" t="s">
        <v>1</v>
      </c>
    </row>
    <row r="2922" spans="1:9" ht="11.25">
      <c r="A2922" s="44">
        <v>38847.99166666667</v>
      </c>
      <c r="G2922" s="40" t="s">
        <v>0</v>
      </c>
      <c r="I2922" s="40" t="s">
        <v>0</v>
      </c>
    </row>
    <row r="2923" spans="1:6" ht="11.25">
      <c r="A2923" s="44">
        <v>38848.37777777778</v>
      </c>
      <c r="E2923" s="40" t="s">
        <v>0</v>
      </c>
      <c r="F2923" s="42" t="s">
        <v>1</v>
      </c>
    </row>
    <row r="2924" spans="1:9" ht="11.25">
      <c r="A2924" s="44">
        <v>38848.45</v>
      </c>
      <c r="G2924" s="40" t="s">
        <v>0</v>
      </c>
      <c r="I2924" s="40" t="s">
        <v>0</v>
      </c>
    </row>
    <row r="2925" spans="1:6" ht="11.25">
      <c r="A2925" s="44">
        <v>38848.46527777778</v>
      </c>
      <c r="D2925" s="40" t="s">
        <v>0</v>
      </c>
      <c r="E2925" s="40" t="s">
        <v>0</v>
      </c>
      <c r="F2925" s="40" t="s">
        <v>0</v>
      </c>
    </row>
    <row r="2926" spans="1:3" ht="11.25">
      <c r="A2926" s="44">
        <v>38848.47361111111</v>
      </c>
      <c r="B2926" s="40" t="s">
        <v>0</v>
      </c>
      <c r="C2926" s="40" t="s">
        <v>0</v>
      </c>
    </row>
    <row r="2927" spans="1:6" ht="11.25">
      <c r="A2927" s="44">
        <v>38848.71527777778</v>
      </c>
      <c r="E2927" s="40" t="s">
        <v>0</v>
      </c>
      <c r="F2927" s="40" t="s">
        <v>0</v>
      </c>
    </row>
    <row r="2928" spans="1:3" ht="11.25">
      <c r="A2928" s="44">
        <v>38848.71805555555</v>
      </c>
      <c r="B2928" s="40" t="s">
        <v>0</v>
      </c>
      <c r="C2928" s="40" t="s">
        <v>0</v>
      </c>
    </row>
    <row r="2929" spans="1:6" ht="11.25">
      <c r="A2929" s="44">
        <v>38848.728472222225</v>
      </c>
      <c r="D2929" s="40" t="s">
        <v>0</v>
      </c>
      <c r="E2929" s="40" t="s">
        <v>0</v>
      </c>
      <c r="F2929" s="40" t="s">
        <v>0</v>
      </c>
    </row>
    <row r="2930" spans="1:11" ht="11.25">
      <c r="A2930" s="44">
        <v>38849.0125</v>
      </c>
      <c r="J2930" s="40" t="s">
        <v>0</v>
      </c>
      <c r="K2930" s="40" t="s">
        <v>0</v>
      </c>
    </row>
    <row r="2931" spans="1:6" ht="11.25">
      <c r="A2931" s="44">
        <v>38849.37152777778</v>
      </c>
      <c r="E2931" s="40" t="s">
        <v>0</v>
      </c>
      <c r="F2931" s="40" t="s">
        <v>0</v>
      </c>
    </row>
    <row r="2932" spans="1:9" ht="11.25">
      <c r="A2932" s="44">
        <v>38849.42986111111</v>
      </c>
      <c r="G2932" s="40" t="s">
        <v>0</v>
      </c>
      <c r="I2932" s="40" t="s">
        <v>0</v>
      </c>
    </row>
    <row r="2933" spans="1:6" ht="11.25">
      <c r="A2933" s="44">
        <v>38849.436111111114</v>
      </c>
      <c r="D2933" s="40" t="s">
        <v>0</v>
      </c>
      <c r="E2933" s="40" t="s">
        <v>0</v>
      </c>
      <c r="F2933" s="40" t="s">
        <v>0</v>
      </c>
    </row>
    <row r="2934" spans="1:3" ht="11.25">
      <c r="A2934" s="44">
        <v>38849.44375</v>
      </c>
      <c r="B2934" s="40" t="s">
        <v>0</v>
      </c>
      <c r="C2934" s="40" t="s">
        <v>0</v>
      </c>
    </row>
    <row r="2935" spans="1:3" ht="11.25">
      <c r="A2935" s="44">
        <v>38849.81736111111</v>
      </c>
      <c r="B2935" s="40" t="s">
        <v>0</v>
      </c>
      <c r="C2935" s="40" t="s">
        <v>0</v>
      </c>
    </row>
    <row r="2936" spans="1:6" ht="11.25">
      <c r="A2936" s="44">
        <v>38849.822222222225</v>
      </c>
      <c r="D2936" s="40" t="s">
        <v>0</v>
      </c>
      <c r="E2936" s="40" t="s">
        <v>0</v>
      </c>
      <c r="F2936" s="40" t="s">
        <v>0</v>
      </c>
    </row>
    <row r="2937" spans="1:9" ht="11.25">
      <c r="A2937" s="44">
        <v>38852.479166666664</v>
      </c>
      <c r="G2937" s="40" t="s">
        <v>0</v>
      </c>
      <c r="I2937" s="40" t="s">
        <v>0</v>
      </c>
    </row>
    <row r="2938" spans="1:6" ht="11.25">
      <c r="A2938" s="44">
        <v>38852.48888888889</v>
      </c>
      <c r="D2938" s="40" t="s">
        <v>0</v>
      </c>
      <c r="E2938" s="40" t="s">
        <v>0</v>
      </c>
      <c r="F2938" s="40" t="s">
        <v>0</v>
      </c>
    </row>
    <row r="2939" spans="1:3" ht="11.25">
      <c r="A2939" s="44">
        <v>38852.49513888889</v>
      </c>
      <c r="B2939" s="40" t="s">
        <v>0</v>
      </c>
      <c r="C2939" s="40" t="s">
        <v>0</v>
      </c>
    </row>
    <row r="2940" spans="1:3" ht="11.25">
      <c r="A2940" s="44">
        <v>38852.972916666666</v>
      </c>
      <c r="B2940" s="40" t="s">
        <v>0</v>
      </c>
      <c r="C2940" s="40" t="s">
        <v>0</v>
      </c>
    </row>
    <row r="2941" spans="1:6" ht="11.25">
      <c r="A2941" s="44">
        <v>38852.97777777778</v>
      </c>
      <c r="D2941" s="40" t="s">
        <v>0</v>
      </c>
      <c r="E2941" s="40" t="s">
        <v>0</v>
      </c>
      <c r="F2941" s="40" t="s">
        <v>0</v>
      </c>
    </row>
    <row r="2942" spans="1:9" ht="11.25">
      <c r="A2942" s="44">
        <v>38853.45</v>
      </c>
      <c r="G2942" s="40" t="s">
        <v>0</v>
      </c>
      <c r="I2942" s="40" t="s">
        <v>0</v>
      </c>
    </row>
    <row r="2943" spans="1:6" ht="11.25">
      <c r="A2943" s="44">
        <v>38853.455555555556</v>
      </c>
      <c r="D2943" s="40" t="s">
        <v>0</v>
      </c>
      <c r="E2943" s="40" t="s">
        <v>0</v>
      </c>
      <c r="F2943" s="40" t="s">
        <v>0</v>
      </c>
    </row>
    <row r="2944" spans="1:3" ht="11.25">
      <c r="A2944" s="44">
        <v>38853.464583333334</v>
      </c>
      <c r="B2944" s="40" t="s">
        <v>0</v>
      </c>
      <c r="C2944" s="40" t="s">
        <v>0</v>
      </c>
    </row>
    <row r="2945" spans="1:6" ht="11.25">
      <c r="A2945" s="44">
        <v>38853.58819444444</v>
      </c>
      <c r="B2945" s="40" t="s">
        <v>0</v>
      </c>
      <c r="C2945" s="40" t="s">
        <v>0</v>
      </c>
      <c r="D2945" s="40" t="s">
        <v>0</v>
      </c>
      <c r="E2945" s="40" t="s">
        <v>0</v>
      </c>
      <c r="F2945" s="40" t="s">
        <v>0</v>
      </c>
    </row>
    <row r="2946" spans="1:3" ht="11.25">
      <c r="A2946" s="44">
        <v>38853.73472222222</v>
      </c>
      <c r="B2946" s="40" t="s">
        <v>0</v>
      </c>
      <c r="C2946" s="40" t="s">
        <v>0</v>
      </c>
    </row>
    <row r="2947" spans="1:6" ht="11.25">
      <c r="A2947" s="44">
        <v>38853.748611111114</v>
      </c>
      <c r="D2947" s="40" t="s">
        <v>0</v>
      </c>
      <c r="E2947" s="40" t="s">
        <v>0</v>
      </c>
      <c r="F2947" s="40" t="s">
        <v>0</v>
      </c>
    </row>
    <row r="2948" spans="1:9" ht="11.25">
      <c r="A2948" s="44">
        <v>38853.754166666666</v>
      </c>
      <c r="G2948" s="40" t="s">
        <v>0</v>
      </c>
      <c r="I2948" s="40" t="s">
        <v>0</v>
      </c>
    </row>
    <row r="2949" spans="1:9" ht="11.25">
      <c r="A2949" s="44">
        <v>38854.44305555556</v>
      </c>
      <c r="G2949" s="40" t="s">
        <v>0</v>
      </c>
      <c r="I2949" s="40" t="s">
        <v>0</v>
      </c>
    </row>
    <row r="2950" spans="1:6" ht="11.25">
      <c r="A2950" s="44">
        <v>38854.45138888889</v>
      </c>
      <c r="D2950" s="40" t="s">
        <v>0</v>
      </c>
      <c r="E2950" s="40" t="s">
        <v>0</v>
      </c>
      <c r="F2950" s="40" t="s">
        <v>0</v>
      </c>
    </row>
    <row r="2951" spans="1:3" ht="11.25">
      <c r="A2951" s="44">
        <v>38854.458333333336</v>
      </c>
      <c r="B2951" s="40" t="s">
        <v>0</v>
      </c>
      <c r="C2951" s="40" t="s">
        <v>0</v>
      </c>
    </row>
    <row r="2952" spans="1:3" ht="11.25">
      <c r="A2952" s="44">
        <v>38854.691666666666</v>
      </c>
      <c r="B2952" s="40" t="s">
        <v>0</v>
      </c>
      <c r="C2952" s="40" t="s">
        <v>0</v>
      </c>
    </row>
    <row r="2953" spans="1:6" ht="11.25">
      <c r="A2953" s="44">
        <v>38854.70138888889</v>
      </c>
      <c r="D2953" s="40" t="s">
        <v>0</v>
      </c>
      <c r="E2953" s="40" t="s">
        <v>0</v>
      </c>
      <c r="F2953" s="40" t="s">
        <v>0</v>
      </c>
    </row>
    <row r="2954" spans="1:9" ht="11.25">
      <c r="A2954" s="44">
        <v>38855.42916666667</v>
      </c>
      <c r="G2954" s="40" t="s">
        <v>0</v>
      </c>
      <c r="I2954" s="40" t="s">
        <v>0</v>
      </c>
    </row>
    <row r="2955" spans="1:6" ht="11.25">
      <c r="A2955" s="44">
        <v>38855.436111111114</v>
      </c>
      <c r="D2955" s="40" t="s">
        <v>0</v>
      </c>
      <c r="E2955" s="40" t="s">
        <v>0</v>
      </c>
      <c r="F2955" s="40" t="s">
        <v>0</v>
      </c>
    </row>
    <row r="2956" spans="1:3" ht="11.25">
      <c r="A2956" s="44">
        <v>38855.44375</v>
      </c>
      <c r="B2956" s="40" t="s">
        <v>0</v>
      </c>
      <c r="C2956" s="40" t="s">
        <v>0</v>
      </c>
    </row>
    <row r="2957" spans="1:6" ht="11.25">
      <c r="A2957" s="44">
        <v>38855.586805555555</v>
      </c>
      <c r="D2957" s="40" t="s">
        <v>0</v>
      </c>
      <c r="E2957" s="40" t="s">
        <v>0</v>
      </c>
      <c r="F2957" s="40" t="s">
        <v>0</v>
      </c>
    </row>
    <row r="2958" spans="1:3" ht="11.25">
      <c r="A2958" s="44">
        <v>38855.597916666666</v>
      </c>
      <c r="B2958" s="40" t="s">
        <v>0</v>
      </c>
      <c r="C2958" s="40" t="s">
        <v>0</v>
      </c>
    </row>
    <row r="2959" spans="1:3" ht="11.25">
      <c r="A2959" s="44">
        <v>38855.66180555556</v>
      </c>
      <c r="B2959" s="40" t="s">
        <v>0</v>
      </c>
      <c r="C2959" s="40" t="s">
        <v>0</v>
      </c>
    </row>
    <row r="2960" spans="1:6" ht="11.25">
      <c r="A2960" s="44">
        <v>38855.669444444444</v>
      </c>
      <c r="D2960" s="40" t="s">
        <v>0</v>
      </c>
      <c r="E2960" s="40" t="s">
        <v>0</v>
      </c>
      <c r="F2960" s="40" t="s">
        <v>0</v>
      </c>
    </row>
    <row r="2961" spans="1:9" ht="11.25">
      <c r="A2961" s="44">
        <v>38855.67638888889</v>
      </c>
      <c r="G2961" s="40" t="s">
        <v>0</v>
      </c>
      <c r="I2961" s="40" t="s">
        <v>0</v>
      </c>
    </row>
    <row r="2962" spans="1:9" ht="11.25">
      <c r="A2962" s="44">
        <v>38856.25902777778</v>
      </c>
      <c r="I2962" s="40" t="s">
        <v>0</v>
      </c>
    </row>
    <row r="2963" spans="1:9" ht="11.25">
      <c r="A2963" s="44">
        <v>38856.302777777775</v>
      </c>
      <c r="I2963" s="40" t="s">
        <v>0</v>
      </c>
    </row>
    <row r="2964" spans="1:9" ht="11.25">
      <c r="A2964" s="44">
        <v>38856.33125</v>
      </c>
      <c r="I2964" s="42" t="s">
        <v>1</v>
      </c>
    </row>
    <row r="2965" spans="1:9" ht="11.25">
      <c r="A2965" s="44">
        <v>38856.37222222222</v>
      </c>
      <c r="I2965" s="42" t="s">
        <v>1</v>
      </c>
    </row>
    <row r="2966" spans="1:9" ht="11.25">
      <c r="A2966" s="44">
        <v>38856.4</v>
      </c>
      <c r="I2966" s="40" t="s">
        <v>0</v>
      </c>
    </row>
    <row r="2967" spans="1:9" ht="11.25">
      <c r="A2967" s="44">
        <v>38856.46319444444</v>
      </c>
      <c r="G2967" s="40" t="s">
        <v>0</v>
      </c>
      <c r="I2967" s="40" t="s">
        <v>0</v>
      </c>
    </row>
    <row r="2968" spans="1:6" ht="11.25">
      <c r="A2968" s="44">
        <v>38856.46944444445</v>
      </c>
      <c r="D2968" s="40" t="s">
        <v>0</v>
      </c>
      <c r="E2968" s="40" t="s">
        <v>0</v>
      </c>
      <c r="F2968" s="40" t="s">
        <v>0</v>
      </c>
    </row>
    <row r="2969" spans="1:3" ht="11.25">
      <c r="A2969" s="44">
        <v>38856.475694444445</v>
      </c>
      <c r="B2969" s="40" t="s">
        <v>0</v>
      </c>
      <c r="C2969" s="40" t="s">
        <v>0</v>
      </c>
    </row>
    <row r="2970" spans="1:6" ht="11.25">
      <c r="A2970" s="44">
        <v>38856.6375</v>
      </c>
      <c r="B2970" s="40" t="s">
        <v>0</v>
      </c>
      <c r="C2970" s="40" t="s">
        <v>0</v>
      </c>
      <c r="D2970" s="40" t="s">
        <v>0</v>
      </c>
      <c r="E2970" s="40" t="s">
        <v>0</v>
      </c>
      <c r="F2970" s="40" t="s">
        <v>0</v>
      </c>
    </row>
    <row r="2971" spans="1:3" ht="11.25">
      <c r="A2971" s="44">
        <v>38856.75277777778</v>
      </c>
      <c r="B2971" s="40" t="s">
        <v>0</v>
      </c>
      <c r="C2971" s="40" t="s">
        <v>0</v>
      </c>
    </row>
    <row r="2972" spans="1:6" ht="11.25">
      <c r="A2972" s="44">
        <v>38856.759722222225</v>
      </c>
      <c r="D2972" s="40" t="s">
        <v>0</v>
      </c>
      <c r="E2972" s="40" t="s">
        <v>0</v>
      </c>
      <c r="F2972" s="40" t="s">
        <v>0</v>
      </c>
    </row>
    <row r="2973" spans="1:9" ht="11.25">
      <c r="A2973" s="44">
        <v>38856.76388888889</v>
      </c>
      <c r="G2973" s="40" t="s">
        <v>0</v>
      </c>
      <c r="I2973" s="40" t="s">
        <v>0</v>
      </c>
    </row>
    <row r="2974" spans="1:9" ht="11.25">
      <c r="A2974" s="44">
        <v>38857.63333333333</v>
      </c>
      <c r="I2974" s="40" t="s">
        <v>0</v>
      </c>
    </row>
    <row r="2975" spans="1:9" ht="11.25">
      <c r="A2975" s="44">
        <v>38857.73888888889</v>
      </c>
      <c r="I2975" s="40" t="s">
        <v>0</v>
      </c>
    </row>
    <row r="2976" spans="1:6" ht="11.25">
      <c r="A2976" s="44">
        <v>38858.73055555556</v>
      </c>
      <c r="E2976" s="40" t="s">
        <v>0</v>
      </c>
      <c r="F2976" s="40" t="s">
        <v>0</v>
      </c>
    </row>
    <row r="2977" spans="1:9" ht="11.25">
      <c r="A2977" s="44">
        <v>38859.43541666667</v>
      </c>
      <c r="G2977" s="40" t="s">
        <v>0</v>
      </c>
      <c r="I2977" s="40" t="s">
        <v>0</v>
      </c>
    </row>
    <row r="2978" spans="1:6" ht="11.25">
      <c r="A2978" s="44">
        <v>38859.44236111111</v>
      </c>
      <c r="D2978" s="40" t="s">
        <v>0</v>
      </c>
      <c r="E2978" s="40" t="s">
        <v>0</v>
      </c>
      <c r="F2978" s="40" t="s">
        <v>0</v>
      </c>
    </row>
    <row r="2979" spans="1:3" ht="11.25">
      <c r="A2979" s="44">
        <v>38859.450694444444</v>
      </c>
      <c r="B2979" s="40" t="s">
        <v>0</v>
      </c>
      <c r="C2979" s="40" t="s">
        <v>0</v>
      </c>
    </row>
    <row r="2980" spans="1:6" ht="11.25">
      <c r="A2980" s="44">
        <v>38859.59444444445</v>
      </c>
      <c r="D2980" s="40" t="s">
        <v>0</v>
      </c>
      <c r="E2980" s="40" t="s">
        <v>0</v>
      </c>
      <c r="F2980" s="40" t="s">
        <v>0</v>
      </c>
    </row>
    <row r="2981" spans="1:3" ht="11.25">
      <c r="A2981" s="44">
        <v>38859.67291666667</v>
      </c>
      <c r="B2981" s="40" t="s">
        <v>0</v>
      </c>
      <c r="C2981" s="40" t="s">
        <v>0</v>
      </c>
    </row>
    <row r="2982" spans="1:3" ht="11.25">
      <c r="A2982" s="44">
        <v>38859.75069444445</v>
      </c>
      <c r="B2982" s="40" t="s">
        <v>0</v>
      </c>
      <c r="C2982" s="40" t="s">
        <v>0</v>
      </c>
    </row>
    <row r="2983" spans="1:6" ht="11.25">
      <c r="A2983" s="44">
        <v>38859.75902777778</v>
      </c>
      <c r="D2983" s="40" t="s">
        <v>0</v>
      </c>
      <c r="E2983" s="40" t="s">
        <v>0</v>
      </c>
      <c r="F2983" s="40" t="s">
        <v>0</v>
      </c>
    </row>
    <row r="2984" spans="1:6" ht="11.25">
      <c r="A2984" s="44">
        <v>38860.43680555555</v>
      </c>
      <c r="D2984" s="40" t="s">
        <v>0</v>
      </c>
      <c r="E2984" s="40" t="s">
        <v>0</v>
      </c>
      <c r="F2984" s="40" t="s">
        <v>0</v>
      </c>
    </row>
    <row r="2985" spans="1:3" ht="11.25">
      <c r="A2985" s="44">
        <v>38860.45763888889</v>
      </c>
      <c r="B2985" s="40" t="s">
        <v>0</v>
      </c>
      <c r="C2985" s="40" t="s">
        <v>0</v>
      </c>
    </row>
    <row r="2986" spans="1:3" ht="11.25">
      <c r="A2986" s="44">
        <v>38860.69583333333</v>
      </c>
      <c r="B2986" s="40" t="s">
        <v>0</v>
      </c>
      <c r="C2986" s="40" t="s">
        <v>0</v>
      </c>
    </row>
    <row r="2987" spans="1:6" ht="11.25">
      <c r="A2987" s="44">
        <v>38860.70347222222</v>
      </c>
      <c r="D2987" s="40" t="s">
        <v>0</v>
      </c>
      <c r="E2987" s="40" t="s">
        <v>0</v>
      </c>
      <c r="F2987" s="40" t="s">
        <v>0</v>
      </c>
    </row>
    <row r="2988" spans="1:9" ht="11.25">
      <c r="A2988" s="44">
        <v>38861.44305555556</v>
      </c>
      <c r="G2988" s="40" t="s">
        <v>0</v>
      </c>
      <c r="I2988" s="40" t="s">
        <v>0</v>
      </c>
    </row>
    <row r="2989" spans="1:6" ht="11.25">
      <c r="A2989" s="44">
        <v>38861.45</v>
      </c>
      <c r="D2989" s="40" t="s">
        <v>0</v>
      </c>
      <c r="E2989" s="40" t="s">
        <v>0</v>
      </c>
      <c r="F2989" s="40" t="s">
        <v>0</v>
      </c>
    </row>
    <row r="2990" spans="1:3" ht="11.25">
      <c r="A2990" s="44">
        <v>38861.45763888889</v>
      </c>
      <c r="B2990" s="40" t="s">
        <v>0</v>
      </c>
      <c r="C2990" s="40" t="s">
        <v>0</v>
      </c>
    </row>
    <row r="2991" spans="1:6" ht="11.25">
      <c r="A2991" s="44">
        <v>38861.677083333336</v>
      </c>
      <c r="B2991" s="40" t="s">
        <v>0</v>
      </c>
      <c r="C2991" s="40" t="s">
        <v>0</v>
      </c>
      <c r="D2991" s="40" t="s">
        <v>0</v>
      </c>
      <c r="E2991" s="40" t="s">
        <v>0</v>
      </c>
      <c r="F2991" s="40" t="s">
        <v>0</v>
      </c>
    </row>
    <row r="2992" spans="1:3" ht="11.25">
      <c r="A2992" s="44">
        <v>38861.87847222222</v>
      </c>
      <c r="B2992" s="40" t="s">
        <v>0</v>
      </c>
      <c r="C2992" s="40" t="s">
        <v>0</v>
      </c>
    </row>
    <row r="2993" spans="1:6" ht="11.25">
      <c r="A2993" s="44">
        <v>38861.89236111111</v>
      </c>
      <c r="D2993" s="40" t="s">
        <v>0</v>
      </c>
      <c r="E2993" s="40" t="s">
        <v>0</v>
      </c>
      <c r="F2993" s="40" t="s">
        <v>0</v>
      </c>
    </row>
    <row r="2994" spans="1:6" ht="11.25">
      <c r="A2994" s="44">
        <v>38861.91736111111</v>
      </c>
      <c r="D2994" s="40" t="s">
        <v>0</v>
      </c>
      <c r="E2994" s="40" t="s">
        <v>0</v>
      </c>
      <c r="F2994" s="40" t="s">
        <v>0</v>
      </c>
    </row>
    <row r="2995" spans="1:9" ht="11.25">
      <c r="A2995" s="44">
        <v>38862.44236111111</v>
      </c>
      <c r="G2995" s="40" t="s">
        <v>0</v>
      </c>
      <c r="I2995" s="40" t="s">
        <v>0</v>
      </c>
    </row>
    <row r="2996" spans="1:6" ht="11.25">
      <c r="A2996" s="44">
        <v>38862.44930555556</v>
      </c>
      <c r="D2996" s="40" t="s">
        <v>0</v>
      </c>
      <c r="E2996" s="40" t="s">
        <v>0</v>
      </c>
      <c r="F2996" s="40" t="s">
        <v>0</v>
      </c>
    </row>
    <row r="2997" spans="1:3" ht="11.25">
      <c r="A2997" s="44">
        <v>38862.45763888889</v>
      </c>
      <c r="B2997" s="40" t="s">
        <v>0</v>
      </c>
      <c r="C2997" s="40" t="s">
        <v>0</v>
      </c>
    </row>
    <row r="2998" spans="1:3" ht="11.25">
      <c r="A2998" s="44">
        <v>38862.75625</v>
      </c>
      <c r="B2998" s="40" t="s">
        <v>0</v>
      </c>
      <c r="C2998" s="40" t="s">
        <v>0</v>
      </c>
    </row>
    <row r="2999" spans="1:6" ht="11.25">
      <c r="A2999" s="44">
        <v>38862.76180555556</v>
      </c>
      <c r="D2999" s="40" t="s">
        <v>0</v>
      </c>
      <c r="E2999" s="40" t="s">
        <v>0</v>
      </c>
      <c r="F2999" s="40" t="s">
        <v>0</v>
      </c>
    </row>
    <row r="3000" spans="1:9" ht="11.25">
      <c r="A3000" s="44">
        <v>38863.47083333333</v>
      </c>
      <c r="G3000" s="40" t="s">
        <v>0</v>
      </c>
      <c r="I3000" s="40" t="s">
        <v>0</v>
      </c>
    </row>
    <row r="3001" spans="1:6" ht="11.25">
      <c r="A3001" s="44">
        <v>38863.47708333333</v>
      </c>
      <c r="D3001" s="40" t="s">
        <v>0</v>
      </c>
      <c r="E3001" s="40" t="s">
        <v>0</v>
      </c>
      <c r="F3001" s="40" t="s">
        <v>0</v>
      </c>
    </row>
    <row r="3002" spans="1:3" ht="11.25">
      <c r="A3002" s="44">
        <v>38863.48402777778</v>
      </c>
      <c r="B3002" s="40" t="s">
        <v>0</v>
      </c>
      <c r="C3002" s="40" t="s">
        <v>0</v>
      </c>
    </row>
    <row r="3003" spans="1:3" ht="11.25">
      <c r="A3003" s="44">
        <v>38863.680555555555</v>
      </c>
      <c r="B3003" s="40" t="s">
        <v>0</v>
      </c>
      <c r="C3003" s="40" t="s">
        <v>0</v>
      </c>
    </row>
    <row r="3004" spans="1:6" ht="11.25">
      <c r="A3004" s="44">
        <v>38863.68958333333</v>
      </c>
      <c r="D3004" s="40" t="s">
        <v>0</v>
      </c>
      <c r="E3004" s="40" t="s">
        <v>0</v>
      </c>
      <c r="F3004" s="40" t="s">
        <v>0</v>
      </c>
    </row>
    <row r="3005" spans="1:9" ht="11.25">
      <c r="A3005" s="44">
        <v>38863.697916666664</v>
      </c>
      <c r="G3005" s="40" t="s">
        <v>0</v>
      </c>
      <c r="I3005" s="40" t="s">
        <v>0</v>
      </c>
    </row>
    <row r="3006" spans="1:9" ht="11.25">
      <c r="A3006" s="44">
        <v>38863.76388888889</v>
      </c>
      <c r="G3006" s="40" t="s">
        <v>0</v>
      </c>
      <c r="I3006" s="40" t="s">
        <v>0</v>
      </c>
    </row>
    <row r="3007" spans="1:6" ht="11.25">
      <c r="A3007" s="44">
        <v>38863.770833333336</v>
      </c>
      <c r="D3007" s="40" t="s">
        <v>0</v>
      </c>
      <c r="E3007" s="40" t="s">
        <v>0</v>
      </c>
      <c r="F3007" s="40" t="s">
        <v>0</v>
      </c>
    </row>
    <row r="3008" spans="1:6" ht="11.25">
      <c r="A3008" s="44">
        <v>38865.572222222225</v>
      </c>
      <c r="D3008" s="40" t="s">
        <v>0</v>
      </c>
      <c r="E3008" s="40" t="s">
        <v>0</v>
      </c>
      <c r="F3008" s="40" t="s">
        <v>0</v>
      </c>
    </row>
    <row r="3009" spans="1:3" ht="11.25">
      <c r="A3009" s="44">
        <v>38865.584027777775</v>
      </c>
      <c r="B3009" s="40" t="s">
        <v>0</v>
      </c>
      <c r="C3009" s="40" t="s">
        <v>0</v>
      </c>
    </row>
    <row r="3010" spans="1:3" ht="11.25">
      <c r="A3010" s="44">
        <v>38865.822916666664</v>
      </c>
      <c r="B3010" s="40" t="s">
        <v>0</v>
      </c>
      <c r="C3010" s="40" t="s">
        <v>0</v>
      </c>
    </row>
    <row r="3011" spans="1:6" ht="11.25">
      <c r="A3011" s="44">
        <v>38865.82986111111</v>
      </c>
      <c r="D3011" s="40" t="s">
        <v>0</v>
      </c>
      <c r="E3011" s="40" t="s">
        <v>0</v>
      </c>
      <c r="F3011" s="40" t="s">
        <v>0</v>
      </c>
    </row>
    <row r="3012" spans="1:9" ht="11.25">
      <c r="A3012" s="44">
        <v>38865.836805555555</v>
      </c>
      <c r="G3012" s="40" t="s">
        <v>0</v>
      </c>
      <c r="I3012" s="40" t="s">
        <v>0</v>
      </c>
    </row>
    <row r="3013" spans="1:6" ht="11.25">
      <c r="A3013" s="44">
        <v>38866.25069444445</v>
      </c>
      <c r="D3013" s="40" t="s">
        <v>0</v>
      </c>
      <c r="E3013" s="40" t="s">
        <v>0</v>
      </c>
      <c r="F3013" s="40" t="s">
        <v>0</v>
      </c>
    </row>
    <row r="3014" spans="1:3" ht="11.25">
      <c r="A3014" s="44">
        <v>38866.25486111111</v>
      </c>
      <c r="B3014" s="40" t="s">
        <v>0</v>
      </c>
      <c r="C3014" s="40" t="s">
        <v>0</v>
      </c>
    </row>
    <row r="3015" spans="1:3" ht="11.25">
      <c r="A3015" s="44">
        <v>38866.275</v>
      </c>
      <c r="B3015" s="40" t="s">
        <v>0</v>
      </c>
      <c r="C3015" s="40" t="s">
        <v>0</v>
      </c>
    </row>
    <row r="3016" spans="1:6" ht="11.25">
      <c r="A3016" s="44">
        <v>38866.27916666667</v>
      </c>
      <c r="D3016" s="40" t="s">
        <v>0</v>
      </c>
      <c r="E3016" s="40" t="s">
        <v>0</v>
      </c>
      <c r="F3016" s="40" t="s">
        <v>0</v>
      </c>
    </row>
    <row r="3017" spans="1:6" ht="11.25">
      <c r="A3017" s="44">
        <v>38866.34375</v>
      </c>
      <c r="D3017" s="40" t="s">
        <v>0</v>
      </c>
      <c r="E3017" s="40" t="s">
        <v>0</v>
      </c>
      <c r="F3017" s="40" t="s">
        <v>0</v>
      </c>
    </row>
    <row r="3018" spans="1:3" ht="11.25">
      <c r="A3018" s="44">
        <v>38866.347916666666</v>
      </c>
      <c r="B3018" s="40" t="s">
        <v>0</v>
      </c>
      <c r="C3018" s="40" t="s">
        <v>0</v>
      </c>
    </row>
    <row r="3019" spans="1:3" ht="11.25">
      <c r="A3019" s="44">
        <v>38866.36666666667</v>
      </c>
      <c r="B3019" s="40" t="s">
        <v>0</v>
      </c>
      <c r="C3019" s="40" t="s">
        <v>0</v>
      </c>
    </row>
    <row r="3020" spans="1:6" ht="11.25">
      <c r="A3020" s="44">
        <v>38866.370833333334</v>
      </c>
      <c r="D3020" s="40" t="s">
        <v>0</v>
      </c>
      <c r="E3020" s="40" t="s">
        <v>0</v>
      </c>
      <c r="F3020" s="40" t="s">
        <v>0</v>
      </c>
    </row>
    <row r="3021" spans="1:6" ht="11.25">
      <c r="A3021" s="44">
        <v>38866.43194444444</v>
      </c>
      <c r="D3021" s="40" t="s">
        <v>0</v>
      </c>
      <c r="E3021" s="40" t="s">
        <v>0</v>
      </c>
      <c r="F3021" s="40" t="s">
        <v>0</v>
      </c>
    </row>
    <row r="3022" spans="1:9" ht="11.25">
      <c r="A3022" s="44">
        <v>38866.43541666667</v>
      </c>
      <c r="G3022" s="40" t="s">
        <v>0</v>
      </c>
      <c r="I3022" s="40" t="s">
        <v>0</v>
      </c>
    </row>
    <row r="3023" spans="1:3" ht="11.25">
      <c r="A3023" s="44">
        <v>38866.436111111114</v>
      </c>
      <c r="B3023" s="40" t="s">
        <v>0</v>
      </c>
      <c r="C3023" s="40" t="s">
        <v>0</v>
      </c>
    </row>
    <row r="3024" spans="1:6" ht="11.25">
      <c r="A3024" s="44">
        <v>38866.44236111111</v>
      </c>
      <c r="D3024" s="40" t="s">
        <v>0</v>
      </c>
      <c r="E3024" s="40" t="s">
        <v>0</v>
      </c>
      <c r="F3024" s="40" t="s">
        <v>0</v>
      </c>
    </row>
    <row r="3025" spans="1:3" ht="11.25">
      <c r="A3025" s="44">
        <v>38866.44861111111</v>
      </c>
      <c r="B3025" s="40" t="s">
        <v>0</v>
      </c>
      <c r="C3025" s="40" t="s">
        <v>0</v>
      </c>
    </row>
    <row r="3026" spans="1:3" ht="11.25">
      <c r="A3026" s="44">
        <v>38866.45694444444</v>
      </c>
      <c r="B3026" s="40" t="s">
        <v>0</v>
      </c>
      <c r="C3026" s="40" t="s">
        <v>0</v>
      </c>
    </row>
    <row r="3027" spans="1:6" ht="11.25">
      <c r="A3027" s="44">
        <v>38866.46111111111</v>
      </c>
      <c r="D3027" s="40" t="s">
        <v>0</v>
      </c>
      <c r="E3027" s="40" t="s">
        <v>0</v>
      </c>
      <c r="F3027" s="40" t="s">
        <v>0</v>
      </c>
    </row>
    <row r="3028" spans="1:6" ht="11.25">
      <c r="A3028" s="44">
        <v>38866.52222222222</v>
      </c>
      <c r="D3028" s="40" t="s">
        <v>0</v>
      </c>
      <c r="E3028" s="40" t="s">
        <v>0</v>
      </c>
      <c r="F3028" s="40" t="s">
        <v>0</v>
      </c>
    </row>
    <row r="3029" spans="1:3" ht="11.25">
      <c r="A3029" s="44">
        <v>38866.52638888889</v>
      </c>
      <c r="B3029" s="40" t="s">
        <v>0</v>
      </c>
      <c r="C3029" s="40" t="s">
        <v>0</v>
      </c>
    </row>
    <row r="3030" spans="1:3" ht="11.25">
      <c r="A3030" s="44">
        <v>38866.54722222222</v>
      </c>
      <c r="B3030" s="40" t="s">
        <v>0</v>
      </c>
      <c r="C3030" s="40" t="s">
        <v>0</v>
      </c>
    </row>
    <row r="3031" spans="1:6" ht="11.25">
      <c r="A3031" s="44">
        <v>38866.55138888889</v>
      </c>
      <c r="D3031" s="40" t="s">
        <v>0</v>
      </c>
      <c r="E3031" s="40" t="s">
        <v>0</v>
      </c>
      <c r="F3031" s="40" t="s">
        <v>0</v>
      </c>
    </row>
    <row r="3032" spans="1:6" ht="11.25">
      <c r="A3032" s="44">
        <v>38866.61597222222</v>
      </c>
      <c r="D3032" s="40" t="s">
        <v>0</v>
      </c>
      <c r="E3032" s="40" t="s">
        <v>0</v>
      </c>
      <c r="F3032" s="40" t="s">
        <v>0</v>
      </c>
    </row>
    <row r="3033" spans="1:3" ht="11.25">
      <c r="A3033" s="44">
        <v>38866.62013888889</v>
      </c>
      <c r="B3033" s="40" t="s">
        <v>0</v>
      </c>
      <c r="C3033" s="40" t="s">
        <v>0</v>
      </c>
    </row>
    <row r="3034" spans="1:6" ht="11.25">
      <c r="A3034" s="44">
        <v>38866.64236111111</v>
      </c>
      <c r="D3034" s="40" t="s">
        <v>0</v>
      </c>
      <c r="E3034" s="40" t="s">
        <v>0</v>
      </c>
      <c r="F3034" s="40" t="s">
        <v>0</v>
      </c>
    </row>
    <row r="3035" spans="1:3" ht="11.25">
      <c r="A3035" s="44">
        <v>38866.68819444445</v>
      </c>
      <c r="B3035" s="40" t="s">
        <v>0</v>
      </c>
      <c r="C3035" s="40" t="s">
        <v>0</v>
      </c>
    </row>
    <row r="3036" spans="1:6" ht="11.25">
      <c r="A3036" s="44">
        <v>38866.69513888889</v>
      </c>
      <c r="D3036" s="40" t="s">
        <v>0</v>
      </c>
      <c r="E3036" s="40" t="s">
        <v>0</v>
      </c>
      <c r="F3036" s="40" t="s">
        <v>0</v>
      </c>
    </row>
    <row r="3037" spans="1:9" ht="11.25">
      <c r="A3037" s="44">
        <v>38866.70277777778</v>
      </c>
      <c r="G3037" s="40" t="s">
        <v>0</v>
      </c>
      <c r="I3037" s="40" t="s">
        <v>0</v>
      </c>
    </row>
    <row r="3038" spans="1:9" ht="11.25">
      <c r="A3038" s="44">
        <v>38867.43819444445</v>
      </c>
      <c r="I3038" s="40" t="s">
        <v>0</v>
      </c>
    </row>
    <row r="3039" spans="1:3" ht="11.25">
      <c r="A3039" s="44">
        <v>38867.52638888889</v>
      </c>
      <c r="B3039" s="40" t="s">
        <v>0</v>
      </c>
      <c r="C3039" s="40" t="s">
        <v>0</v>
      </c>
    </row>
    <row r="3040" spans="1:6" ht="11.25">
      <c r="A3040" s="44">
        <v>38867.53125</v>
      </c>
      <c r="D3040" s="40" t="s">
        <v>0</v>
      </c>
      <c r="E3040" s="40" t="s">
        <v>0</v>
      </c>
      <c r="F3040" s="40" t="s">
        <v>0</v>
      </c>
    </row>
    <row r="3041" spans="1:3" ht="11.25">
      <c r="A3041" s="44">
        <v>38867.66180555556</v>
      </c>
      <c r="B3041" s="40" t="s">
        <v>0</v>
      </c>
      <c r="C3041" s="40" t="s">
        <v>0</v>
      </c>
    </row>
    <row r="3042" spans="1:6" ht="11.25">
      <c r="A3042" s="44">
        <v>38867.67083333333</v>
      </c>
      <c r="D3042" s="40" t="s">
        <v>0</v>
      </c>
      <c r="E3042" s="40" t="s">
        <v>0</v>
      </c>
      <c r="F3042" s="40" t="s">
        <v>0</v>
      </c>
    </row>
    <row r="3043" spans="1:9" ht="11.25">
      <c r="A3043" s="44">
        <v>38867.67847222222</v>
      </c>
      <c r="G3043" s="40" t="s">
        <v>0</v>
      </c>
      <c r="I3043" s="40" t="s">
        <v>0</v>
      </c>
    </row>
    <row r="3044" spans="1:9" ht="11.25">
      <c r="A3044" s="44">
        <v>38868.42847222222</v>
      </c>
      <c r="G3044" s="40" t="s">
        <v>0</v>
      </c>
      <c r="I3044" s="40" t="s">
        <v>0</v>
      </c>
    </row>
    <row r="3045" spans="1:6" ht="11.25">
      <c r="A3045" s="44">
        <v>38868.43541666667</v>
      </c>
      <c r="D3045" s="40" t="s">
        <v>0</v>
      </c>
      <c r="E3045" s="40" t="s">
        <v>0</v>
      </c>
      <c r="F3045" s="40" t="s">
        <v>0</v>
      </c>
    </row>
    <row r="3046" spans="1:3" ht="11.25">
      <c r="A3046" s="44">
        <v>38868.444444444445</v>
      </c>
      <c r="B3046" s="40" t="s">
        <v>0</v>
      </c>
      <c r="C3046" s="40" t="s">
        <v>0</v>
      </c>
    </row>
    <row r="3047" spans="1:6" ht="11.25">
      <c r="A3047" s="44">
        <v>38868.555555555555</v>
      </c>
      <c r="B3047" s="40" t="s">
        <v>0</v>
      </c>
      <c r="C3047" s="40" t="s">
        <v>0</v>
      </c>
      <c r="D3047" s="40" t="s">
        <v>0</v>
      </c>
      <c r="E3047" s="40" t="s">
        <v>0</v>
      </c>
      <c r="F3047" s="40" t="s">
        <v>0</v>
      </c>
    </row>
    <row r="3048" spans="1:3" ht="11.25">
      <c r="A3048" s="44">
        <v>38868.94583333333</v>
      </c>
      <c r="B3048" s="40" t="s">
        <v>0</v>
      </c>
      <c r="C3048" s="40" t="s">
        <v>0</v>
      </c>
    </row>
    <row r="3049" spans="1:6" ht="11.25">
      <c r="A3049" s="44">
        <v>38868.950694444444</v>
      </c>
      <c r="D3049" s="40" t="s">
        <v>0</v>
      </c>
      <c r="E3049" s="40" t="s">
        <v>0</v>
      </c>
      <c r="F3049" s="40" t="s">
        <v>0</v>
      </c>
    </row>
    <row r="3050" spans="1:6" ht="11.25">
      <c r="A3050" s="44">
        <v>38869.229166666664</v>
      </c>
      <c r="D3050" s="40" t="s">
        <v>0</v>
      </c>
      <c r="E3050" s="40" t="s">
        <v>0</v>
      </c>
      <c r="F3050" s="40" t="s">
        <v>0</v>
      </c>
    </row>
    <row r="3051" spans="1:3" ht="11.25">
      <c r="A3051" s="44">
        <v>38869.23333333333</v>
      </c>
      <c r="B3051" s="40" t="s">
        <v>0</v>
      </c>
      <c r="C3051" s="40" t="s">
        <v>0</v>
      </c>
    </row>
    <row r="3052" spans="1:3" ht="11.25">
      <c r="A3052" s="44">
        <v>38869.25347222222</v>
      </c>
      <c r="B3052" s="40" t="s">
        <v>0</v>
      </c>
      <c r="C3052" s="40" t="s">
        <v>0</v>
      </c>
    </row>
    <row r="3053" spans="1:6" ht="11.25">
      <c r="A3053" s="44">
        <v>38869.256944444445</v>
      </c>
      <c r="D3053" s="40" t="s">
        <v>0</v>
      </c>
      <c r="E3053" s="40" t="s">
        <v>0</v>
      </c>
      <c r="F3053" s="40" t="s">
        <v>0</v>
      </c>
    </row>
    <row r="3054" spans="1:3" ht="11.25">
      <c r="A3054" s="44">
        <v>38869.32152777778</v>
      </c>
      <c r="B3054" s="40" t="s">
        <v>0</v>
      </c>
      <c r="C3054" s="40" t="s">
        <v>0</v>
      </c>
    </row>
    <row r="3055" spans="1:6" ht="11.25">
      <c r="A3055" s="44">
        <v>38869.325694444444</v>
      </c>
      <c r="D3055" s="40" t="s">
        <v>0</v>
      </c>
      <c r="E3055" s="40" t="s">
        <v>0</v>
      </c>
      <c r="F3055" s="40" t="s">
        <v>0</v>
      </c>
    </row>
    <row r="3056" spans="1:6" ht="11.25">
      <c r="A3056" s="44">
        <v>38869.34444444445</v>
      </c>
      <c r="D3056" s="40" t="s">
        <v>0</v>
      </c>
      <c r="E3056" s="40" t="s">
        <v>0</v>
      </c>
      <c r="F3056" s="40" t="s">
        <v>0</v>
      </c>
    </row>
    <row r="3057" spans="1:3" ht="11.25">
      <c r="A3057" s="44">
        <v>38869.34861111111</v>
      </c>
      <c r="B3057" s="40" t="s">
        <v>0</v>
      </c>
      <c r="C3057" s="40" t="s">
        <v>0</v>
      </c>
    </row>
    <row r="3058" spans="1:3" ht="11.25">
      <c r="A3058" s="44">
        <v>38869.41111111111</v>
      </c>
      <c r="B3058" s="40" t="s">
        <v>0</v>
      </c>
      <c r="C3058" s="40" t="s">
        <v>0</v>
      </c>
    </row>
    <row r="3059" spans="1:6" ht="11.25">
      <c r="A3059" s="44">
        <v>38869.41527777778</v>
      </c>
      <c r="D3059" s="40" t="s">
        <v>0</v>
      </c>
      <c r="E3059" s="40" t="s">
        <v>0</v>
      </c>
      <c r="F3059" s="40" t="s">
        <v>0</v>
      </c>
    </row>
    <row r="3060" spans="1:6" ht="11.25">
      <c r="A3060" s="44">
        <v>38869.433333333334</v>
      </c>
      <c r="D3060" s="40" t="s">
        <v>0</v>
      </c>
      <c r="E3060" s="40" t="s">
        <v>0</v>
      </c>
      <c r="F3060" s="40" t="s">
        <v>0</v>
      </c>
    </row>
    <row r="3061" spans="1:3" ht="11.25">
      <c r="A3061" s="44">
        <v>38869.4375</v>
      </c>
      <c r="B3061" s="40" t="s">
        <v>0</v>
      </c>
      <c r="C3061" s="40" t="s">
        <v>0</v>
      </c>
    </row>
    <row r="3062" spans="1:9" ht="11.25">
      <c r="A3062" s="44">
        <v>38869.51111111111</v>
      </c>
      <c r="G3062" s="40" t="s">
        <v>0</v>
      </c>
      <c r="I3062" s="40" t="s">
        <v>0</v>
      </c>
    </row>
    <row r="3063" spans="1:6" ht="11.25">
      <c r="A3063" s="44">
        <v>38869.51875</v>
      </c>
      <c r="D3063" s="40" t="s">
        <v>0</v>
      </c>
      <c r="E3063" s="40" t="s">
        <v>0</v>
      </c>
      <c r="F3063" s="40" t="s">
        <v>0</v>
      </c>
    </row>
    <row r="3064" spans="1:3" ht="11.25">
      <c r="A3064" s="44">
        <v>38869.52638888889</v>
      </c>
      <c r="B3064" s="40" t="s">
        <v>0</v>
      </c>
      <c r="C3064" s="40" t="s">
        <v>0</v>
      </c>
    </row>
    <row r="3065" spans="1:3" ht="11.25">
      <c r="A3065" s="44">
        <v>38869.76180555556</v>
      </c>
      <c r="B3065" s="40" t="s">
        <v>0</v>
      </c>
      <c r="C3065" s="40" t="s">
        <v>0</v>
      </c>
    </row>
    <row r="3066" spans="1:4" ht="11.25">
      <c r="A3066" s="44">
        <v>38869.76597222222</v>
      </c>
      <c r="D3066" s="40" t="s">
        <v>0</v>
      </c>
    </row>
    <row r="3067" spans="1:3" ht="11.25">
      <c r="A3067" s="44">
        <v>38870.470138888886</v>
      </c>
      <c r="B3067" s="40" t="s">
        <v>0</v>
      </c>
      <c r="C3067" s="40" t="s">
        <v>0</v>
      </c>
    </row>
    <row r="3068" spans="1:3" ht="11.25">
      <c r="A3068" s="44">
        <v>38870.66111111111</v>
      </c>
      <c r="B3068" s="40" t="s">
        <v>0</v>
      </c>
      <c r="C3068" s="40" t="s">
        <v>0</v>
      </c>
    </row>
    <row r="3069" spans="1:6" ht="11.25">
      <c r="A3069" s="44">
        <v>38873.42569444444</v>
      </c>
      <c r="D3069" s="40" t="s">
        <v>0</v>
      </c>
      <c r="E3069" s="40" t="s">
        <v>0</v>
      </c>
      <c r="F3069" s="40" t="s">
        <v>0</v>
      </c>
    </row>
    <row r="3070" spans="1:3" ht="11.25">
      <c r="A3070" s="44">
        <v>38873.430555555555</v>
      </c>
      <c r="B3070" s="40" t="s">
        <v>0</v>
      </c>
      <c r="C3070" s="40" t="s">
        <v>0</v>
      </c>
    </row>
    <row r="3071" spans="1:3" ht="11.25">
      <c r="A3071" s="44">
        <v>38873.717361111114</v>
      </c>
      <c r="B3071" s="40" t="s">
        <v>0</v>
      </c>
      <c r="C3071" s="40" t="s">
        <v>0</v>
      </c>
    </row>
    <row r="3072" spans="1:6" ht="11.25">
      <c r="A3072" s="44">
        <v>38873.725</v>
      </c>
      <c r="D3072" s="40" t="s">
        <v>0</v>
      </c>
      <c r="E3072" s="40" t="s">
        <v>0</v>
      </c>
      <c r="F3072" s="40" t="s">
        <v>0</v>
      </c>
    </row>
    <row r="3073" spans="1:9" ht="11.25">
      <c r="A3073" s="44">
        <v>38873.73888888889</v>
      </c>
      <c r="G3073" s="40" t="s">
        <v>0</v>
      </c>
      <c r="I3073" s="40" t="s">
        <v>0</v>
      </c>
    </row>
    <row r="3074" spans="1:6" ht="11.25">
      <c r="A3074" s="44">
        <v>38874.40902777778</v>
      </c>
      <c r="D3074" s="40" t="s">
        <v>0</v>
      </c>
      <c r="E3074" s="40" t="s">
        <v>0</v>
      </c>
      <c r="F3074" s="40" t="s">
        <v>0</v>
      </c>
    </row>
    <row r="3075" spans="1:3" ht="11.25">
      <c r="A3075" s="44">
        <v>38874.413194444445</v>
      </c>
      <c r="B3075" s="40" t="s">
        <v>0</v>
      </c>
      <c r="C3075" s="40" t="s">
        <v>0</v>
      </c>
    </row>
    <row r="3076" spans="1:3" ht="11.25">
      <c r="A3076" s="44">
        <v>38874.89166666667</v>
      </c>
      <c r="B3076" s="40" t="s">
        <v>0</v>
      </c>
      <c r="C3076" s="40" t="s">
        <v>0</v>
      </c>
    </row>
    <row r="3077" spans="1:6" ht="11.25">
      <c r="A3077" s="44">
        <v>38874.895833333336</v>
      </c>
      <c r="D3077" s="40" t="s">
        <v>0</v>
      </c>
      <c r="E3077" s="40" t="s">
        <v>0</v>
      </c>
      <c r="F3077" s="40" t="s">
        <v>0</v>
      </c>
    </row>
    <row r="3078" spans="1:6" ht="11.25">
      <c r="A3078" s="44">
        <v>38875.39166666667</v>
      </c>
      <c r="D3078" s="40" t="s">
        <v>0</v>
      </c>
      <c r="E3078" s="40" t="s">
        <v>0</v>
      </c>
      <c r="F3078" s="40" t="s">
        <v>0</v>
      </c>
    </row>
    <row r="3079" spans="1:3" ht="11.25">
      <c r="A3079" s="44">
        <v>38875.40069444444</v>
      </c>
      <c r="B3079" s="40" t="s">
        <v>0</v>
      </c>
      <c r="C3079" s="40" t="s">
        <v>0</v>
      </c>
    </row>
    <row r="3080" spans="1:3" ht="11.25">
      <c r="A3080" s="44">
        <v>38875.85</v>
      </c>
      <c r="B3080" s="40" t="s">
        <v>0</v>
      </c>
      <c r="C3080" s="40" t="s">
        <v>0</v>
      </c>
    </row>
    <row r="3081" spans="1:9" ht="11.25">
      <c r="A3081" s="44">
        <v>38876.26875</v>
      </c>
      <c r="I3081" s="40" t="s">
        <v>0</v>
      </c>
    </row>
    <row r="3082" spans="1:9" ht="11.25">
      <c r="A3082" s="44">
        <v>38876.32152777778</v>
      </c>
      <c r="I3082" s="42" t="s">
        <v>1</v>
      </c>
    </row>
    <row r="3083" spans="1:9" ht="11.25">
      <c r="A3083" s="44">
        <v>38876.345138888886</v>
      </c>
      <c r="I3083" s="42" t="s">
        <v>1</v>
      </c>
    </row>
    <row r="3084" spans="1:6" ht="11.25">
      <c r="A3084" s="44">
        <v>38876.569444444445</v>
      </c>
      <c r="B3084" s="40" t="s">
        <v>0</v>
      </c>
      <c r="C3084" s="40" t="s">
        <v>0</v>
      </c>
      <c r="D3084" s="40" t="s">
        <v>0</v>
      </c>
      <c r="E3084" s="40" t="s">
        <v>0</v>
      </c>
      <c r="F3084" s="40" t="s">
        <v>0</v>
      </c>
    </row>
    <row r="3085" spans="1:3" ht="11.25">
      <c r="A3085" s="44">
        <v>38876.67847222222</v>
      </c>
      <c r="B3085" s="40" t="s">
        <v>0</v>
      </c>
      <c r="C3085" s="40" t="s">
        <v>0</v>
      </c>
    </row>
    <row r="3086" spans="1:6" ht="11.25">
      <c r="A3086" s="44">
        <v>38876.68541666667</v>
      </c>
      <c r="D3086" s="40" t="s">
        <v>0</v>
      </c>
      <c r="E3086" s="40" t="s">
        <v>0</v>
      </c>
      <c r="F3086" s="40" t="s">
        <v>0</v>
      </c>
    </row>
    <row r="3087" spans="1:9" ht="11.25">
      <c r="A3087" s="44">
        <v>38876.705555555556</v>
      </c>
      <c r="G3087" s="40" t="s">
        <v>0</v>
      </c>
      <c r="I3087" s="40" t="s">
        <v>0</v>
      </c>
    </row>
    <row r="3088" spans="1:9" ht="11.25">
      <c r="A3088" s="44">
        <v>38877.42569444444</v>
      </c>
      <c r="G3088" s="40" t="s">
        <v>0</v>
      </c>
      <c r="I3088" s="40" t="s">
        <v>0</v>
      </c>
    </row>
    <row r="3089" spans="1:5" ht="11.25">
      <c r="A3089" s="44">
        <v>38877.43541666667</v>
      </c>
      <c r="D3089" s="40" t="s">
        <v>0</v>
      </c>
      <c r="E3089" s="40" t="s">
        <v>0</v>
      </c>
    </row>
    <row r="3090" spans="1:3" ht="11.25">
      <c r="A3090" s="44">
        <v>38877.43958333333</v>
      </c>
      <c r="B3090" s="40" t="s">
        <v>0</v>
      </c>
      <c r="C3090" s="40" t="s">
        <v>0</v>
      </c>
    </row>
    <row r="3091" spans="1:3" ht="11.25">
      <c r="A3091" s="44">
        <v>38877.683333333334</v>
      </c>
      <c r="B3091" s="40" t="s">
        <v>0</v>
      </c>
      <c r="C3091" s="40" t="s">
        <v>0</v>
      </c>
    </row>
    <row r="3092" spans="1:6" ht="11.25">
      <c r="A3092" s="44">
        <v>38877.691666666666</v>
      </c>
      <c r="D3092" s="40" t="s">
        <v>0</v>
      </c>
      <c r="E3092" s="40" t="s">
        <v>0</v>
      </c>
      <c r="F3092" s="40" t="s">
        <v>0</v>
      </c>
    </row>
    <row r="3093" spans="1:9" ht="11.25">
      <c r="A3093" s="44">
        <v>38877.70625</v>
      </c>
      <c r="G3093" s="40" t="s">
        <v>0</v>
      </c>
      <c r="I3093" s="40" t="s">
        <v>0</v>
      </c>
    </row>
    <row r="3094" spans="1:9" ht="11.25">
      <c r="A3094" s="44">
        <v>38884.28888888889</v>
      </c>
      <c r="I3094" s="40" t="s">
        <v>0</v>
      </c>
    </row>
    <row r="3095" spans="1:9" ht="11.25">
      <c r="A3095" s="44">
        <v>38884.34305555555</v>
      </c>
      <c r="I3095" s="42" t="s">
        <v>1</v>
      </c>
    </row>
    <row r="3096" spans="1:9" ht="11.25">
      <c r="A3096" s="44">
        <v>38884.36666666667</v>
      </c>
      <c r="I3096" s="42" t="s">
        <v>1</v>
      </c>
    </row>
    <row r="3097" spans="1:9" ht="11.25">
      <c r="A3097" s="44">
        <v>38884.49652777778</v>
      </c>
      <c r="I3097" s="40" t="s">
        <v>0</v>
      </c>
    </row>
    <row r="3098" spans="1:9" ht="11.25">
      <c r="A3098" s="44">
        <v>38888.69097222222</v>
      </c>
      <c r="G3098" s="40" t="s">
        <v>0</v>
      </c>
      <c r="I3098" s="40" t="s">
        <v>0</v>
      </c>
    </row>
    <row r="3099" spans="1:9" ht="11.25">
      <c r="A3099" s="44">
        <v>38889.53958333333</v>
      </c>
      <c r="G3099" s="40" t="s">
        <v>0</v>
      </c>
      <c r="I3099" s="40" t="s">
        <v>0</v>
      </c>
    </row>
    <row r="3100" spans="1:6" ht="11.25">
      <c r="A3100" s="44">
        <v>38889.54652777778</v>
      </c>
      <c r="D3100" s="40" t="s">
        <v>0</v>
      </c>
      <c r="E3100" s="40" t="s">
        <v>0</v>
      </c>
      <c r="F3100" s="40" t="s">
        <v>0</v>
      </c>
    </row>
    <row r="3101" spans="1:3" ht="11.25">
      <c r="A3101" s="44">
        <v>38889.552083333336</v>
      </c>
      <c r="B3101" s="40" t="s">
        <v>0</v>
      </c>
      <c r="C3101" s="40" t="s">
        <v>0</v>
      </c>
    </row>
    <row r="3102" spans="1:3" ht="11.25">
      <c r="A3102" s="44">
        <v>38889.58888888889</v>
      </c>
      <c r="B3102" s="40" t="s">
        <v>0</v>
      </c>
      <c r="C3102" s="40" t="s">
        <v>0</v>
      </c>
    </row>
    <row r="3103" spans="1:6" ht="11.25">
      <c r="A3103" s="44">
        <v>38889.595138888886</v>
      </c>
      <c r="D3103" s="40" t="s">
        <v>0</v>
      </c>
      <c r="E3103" s="40" t="s">
        <v>0</v>
      </c>
      <c r="F3103" s="40" t="s">
        <v>0</v>
      </c>
    </row>
    <row r="3104" spans="1:9" ht="11.25">
      <c r="A3104" s="44">
        <v>38889.60902777778</v>
      </c>
      <c r="G3104" s="40" t="s">
        <v>0</v>
      </c>
      <c r="I3104" s="40" t="s">
        <v>0</v>
      </c>
    </row>
    <row r="3105" spans="1:9" ht="11.25">
      <c r="A3105" s="44">
        <v>38890.603472222225</v>
      </c>
      <c r="G3105" s="40" t="s">
        <v>0</v>
      </c>
      <c r="I3105" s="40" t="s">
        <v>0</v>
      </c>
    </row>
    <row r="3106" spans="1:6" ht="11.25">
      <c r="A3106" s="44">
        <v>38890.611805555556</v>
      </c>
      <c r="D3106" s="40" t="s">
        <v>0</v>
      </c>
      <c r="E3106" s="40" t="s">
        <v>0</v>
      </c>
      <c r="F3106" s="40" t="s">
        <v>0</v>
      </c>
    </row>
    <row r="3107" spans="1:6" ht="11.25">
      <c r="A3107" s="44">
        <v>38890.87708333333</v>
      </c>
      <c r="D3107" s="40" t="s">
        <v>0</v>
      </c>
      <c r="E3107" s="40" t="s">
        <v>0</v>
      </c>
      <c r="F3107" s="40" t="s">
        <v>0</v>
      </c>
    </row>
    <row r="3108" spans="1:9" ht="11.25">
      <c r="A3108" s="44">
        <v>38891.22222222222</v>
      </c>
      <c r="I3108" s="40" t="s">
        <v>0</v>
      </c>
    </row>
    <row r="3109" spans="1:9" ht="11.25">
      <c r="A3109" s="44">
        <v>38891.268055555556</v>
      </c>
      <c r="I3109" s="40" t="s">
        <v>0</v>
      </c>
    </row>
    <row r="3110" spans="1:9" ht="11.25">
      <c r="A3110" s="44">
        <v>38891.33819444444</v>
      </c>
      <c r="I3110" s="42" t="s">
        <v>1</v>
      </c>
    </row>
    <row r="3111" spans="1:9" ht="11.25">
      <c r="A3111" s="44">
        <v>38891.376388888886</v>
      </c>
      <c r="I3111" s="42" t="s">
        <v>1</v>
      </c>
    </row>
    <row r="3112" spans="1:9" ht="11.25">
      <c r="A3112" s="44">
        <v>38891.43194444444</v>
      </c>
      <c r="I3112" s="40" t="s">
        <v>0</v>
      </c>
    </row>
    <row r="3113" spans="1:9" ht="11.25">
      <c r="A3113" s="44">
        <v>38891.478472222225</v>
      </c>
      <c r="I3113" s="40" t="s">
        <v>0</v>
      </c>
    </row>
    <row r="3114" spans="1:6" ht="11.25">
      <c r="A3114" s="44">
        <v>38893.59930555556</v>
      </c>
      <c r="E3114" s="40" t="s">
        <v>0</v>
      </c>
      <c r="F3114" s="40" t="s">
        <v>0</v>
      </c>
    </row>
    <row r="3115" spans="1:9" ht="11.25">
      <c r="A3115" s="44">
        <v>38894.43541666667</v>
      </c>
      <c r="G3115" s="40" t="s">
        <v>0</v>
      </c>
      <c r="I3115" s="40" t="s">
        <v>0</v>
      </c>
    </row>
    <row r="3116" spans="1:6" ht="11.25">
      <c r="A3116" s="44">
        <v>38894.44236111111</v>
      </c>
      <c r="D3116" s="40" t="s">
        <v>0</v>
      </c>
      <c r="E3116" s="40" t="s">
        <v>0</v>
      </c>
      <c r="F3116" s="40" t="s">
        <v>0</v>
      </c>
    </row>
    <row r="3117" spans="1:3" ht="11.25">
      <c r="A3117" s="44">
        <v>38894.447222222225</v>
      </c>
      <c r="B3117" s="40" t="s">
        <v>0</v>
      </c>
      <c r="C3117" s="40" t="s">
        <v>0</v>
      </c>
    </row>
    <row r="3118" spans="1:3" ht="11.25">
      <c r="A3118" s="44">
        <v>38894.52777777778</v>
      </c>
      <c r="B3118" s="40" t="s">
        <v>0</v>
      </c>
      <c r="C3118" s="40" t="s">
        <v>0</v>
      </c>
    </row>
    <row r="3119" spans="1:3" ht="11.25">
      <c r="A3119" s="44">
        <v>38894.70208333333</v>
      </c>
      <c r="B3119" s="40" t="s">
        <v>0</v>
      </c>
      <c r="C3119" s="40" t="s">
        <v>0</v>
      </c>
    </row>
    <row r="3120" spans="1:6" ht="11.25">
      <c r="A3120" s="44">
        <v>38894.73402777778</v>
      </c>
      <c r="D3120" s="40" t="s">
        <v>0</v>
      </c>
      <c r="E3120" s="40" t="s">
        <v>0</v>
      </c>
      <c r="F3120" s="40" t="s">
        <v>0</v>
      </c>
    </row>
    <row r="3121" spans="1:9" ht="11.25">
      <c r="A3121" s="44">
        <v>38894.75277777778</v>
      </c>
      <c r="G3121" s="40" t="s">
        <v>0</v>
      </c>
      <c r="I3121" s="40" t="s">
        <v>0</v>
      </c>
    </row>
    <row r="3122" spans="1:9" ht="11.25">
      <c r="A3122" s="44">
        <v>38895.47152777778</v>
      </c>
      <c r="G3122" s="40" t="s">
        <v>0</v>
      </c>
      <c r="I3122" s="40" t="s">
        <v>0</v>
      </c>
    </row>
    <row r="3123" spans="1:6" ht="11.25">
      <c r="A3123" s="44">
        <v>38895.478472222225</v>
      </c>
      <c r="D3123" s="40" t="s">
        <v>0</v>
      </c>
      <c r="E3123" s="40" t="s">
        <v>0</v>
      </c>
      <c r="F3123" s="40" t="s">
        <v>0</v>
      </c>
    </row>
    <row r="3124" spans="1:3" ht="11.25">
      <c r="A3124" s="44">
        <v>38895.48888888889</v>
      </c>
      <c r="B3124" s="40" t="s">
        <v>0</v>
      </c>
      <c r="C3124" s="40" t="s">
        <v>0</v>
      </c>
    </row>
    <row r="3125" spans="1:3" ht="11.25">
      <c r="A3125" s="44">
        <v>38895.660416666666</v>
      </c>
      <c r="B3125" s="40" t="s">
        <v>0</v>
      </c>
      <c r="C3125" s="40" t="s">
        <v>0</v>
      </c>
    </row>
    <row r="3126" spans="1:6" ht="11.25">
      <c r="A3126" s="44">
        <v>38895.67361111111</v>
      </c>
      <c r="D3126" s="40" t="s">
        <v>0</v>
      </c>
      <c r="E3126" s="40" t="s">
        <v>0</v>
      </c>
      <c r="F3126" s="40" t="s">
        <v>0</v>
      </c>
    </row>
    <row r="3127" spans="1:3" ht="11.25">
      <c r="A3127" s="44">
        <v>38895.73402777778</v>
      </c>
      <c r="B3127" s="40" t="s">
        <v>0</v>
      </c>
      <c r="C3127" s="40" t="s">
        <v>0</v>
      </c>
    </row>
    <row r="3128" spans="1:6" ht="11.25">
      <c r="A3128" s="44">
        <v>38895.740277777775</v>
      </c>
      <c r="D3128" s="40" t="s">
        <v>0</v>
      </c>
      <c r="E3128" s="40" t="s">
        <v>0</v>
      </c>
      <c r="F3128" s="40" t="s">
        <v>0</v>
      </c>
    </row>
    <row r="3129" spans="1:9" ht="11.25">
      <c r="A3129" s="44">
        <v>38895.74652777778</v>
      </c>
      <c r="G3129" s="40" t="s">
        <v>0</v>
      </c>
      <c r="I3129" s="40" t="s">
        <v>0</v>
      </c>
    </row>
    <row r="3130" spans="1:9" ht="11.25">
      <c r="A3130" s="44">
        <v>38896.42916666667</v>
      </c>
      <c r="G3130" s="40" t="s">
        <v>0</v>
      </c>
      <c r="I3130" s="40" t="s">
        <v>0</v>
      </c>
    </row>
    <row r="3131" spans="1:6" ht="11.25">
      <c r="A3131" s="44">
        <v>38896.4375</v>
      </c>
      <c r="D3131" s="40" t="s">
        <v>0</v>
      </c>
      <c r="E3131" s="40" t="s">
        <v>0</v>
      </c>
      <c r="F3131" s="40" t="s">
        <v>0</v>
      </c>
    </row>
    <row r="3132" spans="1:3" ht="11.25">
      <c r="A3132" s="44">
        <v>38896.444444444445</v>
      </c>
      <c r="B3132" s="40" t="s">
        <v>0</v>
      </c>
      <c r="C3132" s="40" t="s">
        <v>0</v>
      </c>
    </row>
    <row r="3133" spans="1:3" ht="11.25">
      <c r="A3133" s="44">
        <v>38896.555555555555</v>
      </c>
      <c r="B3133" s="40" t="s">
        <v>0</v>
      </c>
      <c r="C3133" s="40" t="s">
        <v>0</v>
      </c>
    </row>
    <row r="3134" spans="1:9" ht="11.25">
      <c r="A3134" s="44">
        <v>38896.569444444445</v>
      </c>
      <c r="I3134" s="40" t="s">
        <v>0</v>
      </c>
    </row>
    <row r="3135" spans="1:6" ht="11.25">
      <c r="A3135" s="44">
        <v>38896.711805555555</v>
      </c>
      <c r="B3135" s="40" t="s">
        <v>0</v>
      </c>
      <c r="C3135" s="40" t="s">
        <v>0</v>
      </c>
      <c r="D3135" s="40" t="s">
        <v>0</v>
      </c>
      <c r="E3135" s="40" t="s">
        <v>0</v>
      </c>
      <c r="F3135" s="40" t="s">
        <v>0</v>
      </c>
    </row>
    <row r="3136" spans="1:3" ht="11.25">
      <c r="A3136" s="44">
        <v>38896.93472222222</v>
      </c>
      <c r="B3136" s="40" t="s">
        <v>0</v>
      </c>
      <c r="C3136" s="40" t="s">
        <v>0</v>
      </c>
    </row>
    <row r="3137" spans="1:6" ht="11.25">
      <c r="A3137" s="44">
        <v>38896.94097222222</v>
      </c>
      <c r="D3137" s="40" t="s">
        <v>0</v>
      </c>
      <c r="E3137" s="40" t="s">
        <v>0</v>
      </c>
      <c r="F3137" s="40" t="s">
        <v>0</v>
      </c>
    </row>
    <row r="3138" spans="1:9" ht="11.25">
      <c r="A3138" s="44">
        <v>38896.94583333333</v>
      </c>
      <c r="G3138" s="40" t="s">
        <v>0</v>
      </c>
      <c r="I3138" s="40" t="s">
        <v>0</v>
      </c>
    </row>
    <row r="3139" spans="1:11" ht="11.25">
      <c r="A3139" s="44">
        <v>38897.35902777778</v>
      </c>
      <c r="J3139" s="40" t="s">
        <v>0</v>
      </c>
      <c r="K3139" s="40" t="s">
        <v>0</v>
      </c>
    </row>
    <row r="3140" spans="1:11" ht="11.25">
      <c r="A3140" s="44">
        <v>38897.60902777778</v>
      </c>
      <c r="J3140" s="40" t="s">
        <v>0</v>
      </c>
      <c r="K3140" s="40" t="s">
        <v>0</v>
      </c>
    </row>
    <row r="3141" spans="1:3" ht="11.25">
      <c r="A3141" s="44">
        <v>38897.631944444445</v>
      </c>
      <c r="B3141" s="40" t="s">
        <v>0</v>
      </c>
      <c r="C3141" s="40" t="s">
        <v>0</v>
      </c>
    </row>
    <row r="3142" spans="1:3" ht="11.25">
      <c r="A3142" s="44">
        <v>38897.92013888889</v>
      </c>
      <c r="B3142" s="40" t="s">
        <v>0</v>
      </c>
      <c r="C3142" s="40" t="s">
        <v>0</v>
      </c>
    </row>
    <row r="3143" spans="1:6" ht="11.25">
      <c r="A3143" s="44">
        <v>38897.93194444444</v>
      </c>
      <c r="D3143" s="40" t="s">
        <v>0</v>
      </c>
      <c r="E3143" s="40" t="s">
        <v>0</v>
      </c>
      <c r="F3143" s="40" t="s">
        <v>0</v>
      </c>
    </row>
    <row r="3144" spans="1:9" ht="11.25">
      <c r="A3144" s="44">
        <v>38897.95138888889</v>
      </c>
      <c r="G3144" s="40" t="s">
        <v>0</v>
      </c>
      <c r="I3144" s="40" t="s">
        <v>0</v>
      </c>
    </row>
    <row r="3145" spans="1:9" ht="11.25">
      <c r="A3145" s="44">
        <v>38898.62569444445</v>
      </c>
      <c r="I3145" s="40" t="s">
        <v>0</v>
      </c>
    </row>
    <row r="3146" spans="1:6" ht="11.25">
      <c r="A3146" s="44">
        <v>38898.72083333333</v>
      </c>
      <c r="D3146" s="40" t="s">
        <v>0</v>
      </c>
      <c r="E3146" s="40" t="s">
        <v>0</v>
      </c>
      <c r="F3146" s="40" t="s">
        <v>0</v>
      </c>
    </row>
    <row r="3147" spans="1:3" ht="11.25">
      <c r="A3147" s="44">
        <v>38898.72708333333</v>
      </c>
      <c r="B3147" s="40" t="s">
        <v>0</v>
      </c>
      <c r="C3147" s="40" t="s">
        <v>0</v>
      </c>
    </row>
    <row r="3148" spans="1:6" ht="11.25">
      <c r="A3148" s="44">
        <v>38898.854166666664</v>
      </c>
      <c r="B3148" s="40" t="s">
        <v>0</v>
      </c>
      <c r="C3148" s="40" t="s">
        <v>0</v>
      </c>
      <c r="D3148" s="40" t="s">
        <v>0</v>
      </c>
      <c r="E3148" s="40" t="s">
        <v>0</v>
      </c>
      <c r="F3148" s="40" t="s">
        <v>0</v>
      </c>
    </row>
    <row r="3149" spans="1:3" ht="11.25">
      <c r="A3149" s="44">
        <v>38898.94513888889</v>
      </c>
      <c r="B3149" s="40" t="s">
        <v>0</v>
      </c>
      <c r="C3149" s="40" t="s">
        <v>0</v>
      </c>
    </row>
    <row r="3150" spans="1:6" ht="11.25">
      <c r="A3150" s="44">
        <v>38898.95</v>
      </c>
      <c r="D3150" s="40" t="s">
        <v>0</v>
      </c>
      <c r="E3150" s="40" t="s">
        <v>0</v>
      </c>
      <c r="F3150" s="40" t="s">
        <v>0</v>
      </c>
    </row>
    <row r="3151" spans="1:9" ht="11.25">
      <c r="A3151" s="44">
        <v>38898.95694444444</v>
      </c>
      <c r="G3151" s="40" t="s">
        <v>0</v>
      </c>
      <c r="I3151" s="40" t="s">
        <v>0</v>
      </c>
    </row>
    <row r="3152" spans="1:6" ht="11.25">
      <c r="A3152" s="44">
        <v>38907.21597222222</v>
      </c>
      <c r="D3152" s="40" t="s">
        <v>0</v>
      </c>
      <c r="E3152" s="40" t="s">
        <v>0</v>
      </c>
      <c r="F3152" s="42" t="s">
        <v>1</v>
      </c>
    </row>
    <row r="3153" spans="1:3" ht="11.25">
      <c r="A3153" s="44">
        <v>38907.220138888886</v>
      </c>
      <c r="B3153" s="40" t="s">
        <v>0</v>
      </c>
      <c r="C3153" s="40" t="s">
        <v>0</v>
      </c>
    </row>
    <row r="3154" spans="1:3" ht="11.25">
      <c r="A3154" s="44">
        <v>38907.24791666667</v>
      </c>
      <c r="B3154" s="40" t="s">
        <v>0</v>
      </c>
      <c r="C3154" s="40" t="s">
        <v>0</v>
      </c>
    </row>
    <row r="3155" spans="1:6" ht="11.25">
      <c r="A3155" s="44">
        <v>38907.25208333333</v>
      </c>
      <c r="D3155" s="40" t="s">
        <v>0</v>
      </c>
      <c r="E3155" s="40" t="s">
        <v>0</v>
      </c>
      <c r="F3155" s="42" t="s">
        <v>1</v>
      </c>
    </row>
    <row r="3156" spans="1:6" ht="11.25">
      <c r="A3156" s="44">
        <v>38907.31319444445</v>
      </c>
      <c r="D3156" s="40" t="s">
        <v>0</v>
      </c>
      <c r="E3156" s="40" t="s">
        <v>0</v>
      </c>
      <c r="F3156" s="42" t="s">
        <v>1</v>
      </c>
    </row>
    <row r="3157" spans="1:3" ht="11.25">
      <c r="A3157" s="44">
        <v>38907.31736111111</v>
      </c>
      <c r="B3157" s="40" t="s">
        <v>0</v>
      </c>
      <c r="C3157" s="40" t="s">
        <v>0</v>
      </c>
    </row>
    <row r="3158" spans="1:3" ht="11.25">
      <c r="A3158" s="44">
        <v>38907.33819444444</v>
      </c>
      <c r="B3158" s="40" t="s">
        <v>0</v>
      </c>
      <c r="C3158" s="40" t="s">
        <v>0</v>
      </c>
    </row>
    <row r="3159" spans="1:6" ht="11.25">
      <c r="A3159" s="44">
        <v>38907.342361111114</v>
      </c>
      <c r="D3159" s="40" t="s">
        <v>0</v>
      </c>
      <c r="E3159" s="40" t="s">
        <v>0</v>
      </c>
      <c r="F3159" s="42" t="s">
        <v>1</v>
      </c>
    </row>
    <row r="3160" spans="1:6" ht="11.25">
      <c r="A3160" s="44">
        <v>38907.39236111111</v>
      </c>
      <c r="D3160" s="40" t="s">
        <v>0</v>
      </c>
      <c r="E3160" s="40" t="s">
        <v>0</v>
      </c>
      <c r="F3160" s="42" t="s">
        <v>1</v>
      </c>
    </row>
    <row r="3161" spans="1:3" ht="11.25">
      <c r="A3161" s="44">
        <v>38907.396527777775</v>
      </c>
      <c r="B3161" s="40" t="s">
        <v>0</v>
      </c>
      <c r="C3161" s="40" t="s">
        <v>0</v>
      </c>
    </row>
    <row r="3162" spans="1:3" ht="11.25">
      <c r="A3162" s="44">
        <v>38907.41736111111</v>
      </c>
      <c r="B3162" s="40" t="s">
        <v>0</v>
      </c>
      <c r="C3162" s="40" t="s">
        <v>0</v>
      </c>
    </row>
    <row r="3163" spans="1:6" ht="11.25">
      <c r="A3163" s="44">
        <v>38907.42152777778</v>
      </c>
      <c r="D3163" s="40" t="s">
        <v>0</v>
      </c>
      <c r="E3163" s="40" t="s">
        <v>0</v>
      </c>
      <c r="F3163" s="42" t="s">
        <v>1</v>
      </c>
    </row>
    <row r="3164" spans="1:6" ht="11.25">
      <c r="A3164" s="44">
        <v>38907.717361111114</v>
      </c>
      <c r="D3164" s="40" t="s">
        <v>0</v>
      </c>
      <c r="E3164" s="40" t="s">
        <v>0</v>
      </c>
      <c r="F3164" s="42" t="s">
        <v>1</v>
      </c>
    </row>
    <row r="3165" spans="1:3" ht="11.25">
      <c r="A3165" s="44">
        <v>38907.722916666666</v>
      </c>
      <c r="B3165" s="40" t="s">
        <v>0</v>
      </c>
      <c r="C3165" s="40" t="s">
        <v>0</v>
      </c>
    </row>
    <row r="3166" spans="1:3" ht="11.25">
      <c r="A3166" s="44">
        <v>38908.44305555556</v>
      </c>
      <c r="B3166" s="40" t="s">
        <v>0</v>
      </c>
      <c r="C3166" s="40" t="s">
        <v>0</v>
      </c>
    </row>
    <row r="3167" spans="1:6" ht="11.25">
      <c r="A3167" s="44">
        <v>38908.44930555556</v>
      </c>
      <c r="D3167" s="40" t="s">
        <v>0</v>
      </c>
      <c r="E3167" s="40" t="s">
        <v>0</v>
      </c>
      <c r="F3167" s="40" t="s">
        <v>0</v>
      </c>
    </row>
    <row r="3168" spans="1:3" ht="11.25">
      <c r="A3168" s="44">
        <v>38908.45625</v>
      </c>
      <c r="B3168" s="40" t="s">
        <v>0</v>
      </c>
      <c r="C3168" s="40" t="s">
        <v>0</v>
      </c>
    </row>
    <row r="3169" spans="1:6" ht="11.25">
      <c r="A3169" s="44">
        <v>38908.67291666667</v>
      </c>
      <c r="D3169" s="40" t="s">
        <v>0</v>
      </c>
      <c r="E3169" s="40" t="s">
        <v>0</v>
      </c>
      <c r="F3169" s="40" t="s">
        <v>0</v>
      </c>
    </row>
    <row r="3170" spans="1:3" ht="11.25">
      <c r="A3170" s="44">
        <v>38908.680555555555</v>
      </c>
      <c r="B3170" s="40" t="s">
        <v>0</v>
      </c>
      <c r="C3170" s="40" t="s">
        <v>0</v>
      </c>
    </row>
    <row r="3171" spans="1:9" ht="11.25">
      <c r="A3171" s="44">
        <v>38909.36319444444</v>
      </c>
      <c r="I3171" s="42" t="s">
        <v>1</v>
      </c>
    </row>
    <row r="3172" spans="1:3" ht="11.25">
      <c r="A3172" s="44">
        <v>38909.441666666666</v>
      </c>
      <c r="B3172" s="40" t="s">
        <v>0</v>
      </c>
      <c r="C3172" s="40" t="s">
        <v>0</v>
      </c>
    </row>
    <row r="3173" spans="1:6" ht="11.25">
      <c r="A3173" s="44">
        <v>38909.447916666664</v>
      </c>
      <c r="D3173" s="40" t="s">
        <v>0</v>
      </c>
      <c r="E3173" s="40" t="s">
        <v>0</v>
      </c>
      <c r="F3173" s="40" t="s">
        <v>0</v>
      </c>
    </row>
    <row r="3174" spans="1:3" ht="11.25">
      <c r="A3174" s="44">
        <v>38909.45416666667</v>
      </c>
      <c r="B3174" s="40" t="s">
        <v>0</v>
      </c>
      <c r="C3174" s="40" t="s">
        <v>0</v>
      </c>
    </row>
    <row r="3175" spans="1:9" ht="11.25">
      <c r="A3175" s="44">
        <v>38909.47222222222</v>
      </c>
      <c r="I3175" s="40" t="s">
        <v>0</v>
      </c>
    </row>
    <row r="3176" spans="1:9" ht="11.25">
      <c r="A3176" s="44">
        <v>38909.555555555555</v>
      </c>
      <c r="I3176" s="40" t="s">
        <v>0</v>
      </c>
    </row>
    <row r="3177" spans="1:9" ht="11.25">
      <c r="A3177" s="44">
        <v>38909.63888888889</v>
      </c>
      <c r="I3177" s="40" t="s">
        <v>0</v>
      </c>
    </row>
    <row r="3178" spans="1:9" ht="11.25">
      <c r="A3178" s="44">
        <v>38909.72222222222</v>
      </c>
      <c r="I3178" s="40" t="s">
        <v>0</v>
      </c>
    </row>
    <row r="3179" spans="1:3" ht="11.25">
      <c r="A3179" s="44">
        <v>38910.4375</v>
      </c>
      <c r="B3179" s="40" t="s">
        <v>0</v>
      </c>
      <c r="C3179" s="40" t="s">
        <v>0</v>
      </c>
    </row>
    <row r="3180" spans="1:6" ht="11.25">
      <c r="A3180" s="44">
        <v>38910.59722222222</v>
      </c>
      <c r="D3180" s="40" t="s">
        <v>0</v>
      </c>
      <c r="E3180" s="40" t="s">
        <v>0</v>
      </c>
      <c r="F3180" s="40" t="s">
        <v>0</v>
      </c>
    </row>
    <row r="3181" spans="1:3" ht="11.25">
      <c r="A3181" s="44">
        <v>38910.60138888889</v>
      </c>
      <c r="B3181" s="40" t="s">
        <v>0</v>
      </c>
      <c r="C3181" s="40" t="s">
        <v>0</v>
      </c>
    </row>
    <row r="3182" spans="1:3" ht="11.25">
      <c r="A3182" s="44">
        <v>38910.722916666666</v>
      </c>
      <c r="B3182" s="40" t="s">
        <v>0</v>
      </c>
      <c r="C3182" s="40" t="s">
        <v>0</v>
      </c>
    </row>
    <row r="3183" spans="1:6" ht="11.25">
      <c r="A3183" s="44">
        <v>38910.729166666664</v>
      </c>
      <c r="D3183" s="40" t="s">
        <v>0</v>
      </c>
      <c r="E3183" s="40" t="s">
        <v>0</v>
      </c>
      <c r="F3183" s="40" t="s">
        <v>0</v>
      </c>
    </row>
    <row r="3184" spans="1:9" ht="11.25">
      <c r="A3184" s="44">
        <v>38910.7375</v>
      </c>
      <c r="G3184" s="40" t="s">
        <v>0</v>
      </c>
      <c r="I3184" s="40" t="s">
        <v>0</v>
      </c>
    </row>
    <row r="3185" spans="1:9" ht="11.25">
      <c r="A3185" s="44">
        <v>38912.464583333334</v>
      </c>
      <c r="G3185" s="40" t="s">
        <v>0</v>
      </c>
      <c r="I3185" s="40" t="s">
        <v>0</v>
      </c>
    </row>
    <row r="3186" spans="1:6" ht="11.25">
      <c r="A3186" s="44">
        <v>38912.470138888886</v>
      </c>
      <c r="D3186" s="40" t="s">
        <v>0</v>
      </c>
      <c r="E3186" s="40" t="s">
        <v>0</v>
      </c>
      <c r="F3186" s="40" t="s">
        <v>0</v>
      </c>
    </row>
    <row r="3187" spans="1:3" ht="11.25">
      <c r="A3187" s="44">
        <v>38912.475694444445</v>
      </c>
      <c r="B3187" s="40" t="s">
        <v>0</v>
      </c>
      <c r="C3187" s="40" t="s">
        <v>0</v>
      </c>
    </row>
    <row r="3188" spans="1:9" ht="11.25">
      <c r="A3188" s="44">
        <v>38912.614583333336</v>
      </c>
      <c r="I3188" s="40" t="s">
        <v>0</v>
      </c>
    </row>
    <row r="3189" spans="1:3" ht="11.25">
      <c r="A3189" s="44">
        <v>38912.629166666666</v>
      </c>
      <c r="B3189" s="40" t="s">
        <v>0</v>
      </c>
      <c r="C3189" s="40" t="s">
        <v>0</v>
      </c>
    </row>
    <row r="3190" spans="1:6" ht="11.25">
      <c r="A3190" s="44">
        <v>38912.635416666664</v>
      </c>
      <c r="D3190" s="40" t="s">
        <v>0</v>
      </c>
      <c r="E3190" s="40" t="s">
        <v>0</v>
      </c>
      <c r="F3190" s="40" t="s">
        <v>0</v>
      </c>
    </row>
    <row r="3191" spans="1:6" ht="11.25">
      <c r="A3191" s="44">
        <v>38912.69236111111</v>
      </c>
      <c r="D3191" s="40" t="s">
        <v>0</v>
      </c>
      <c r="E3191" s="40" t="s">
        <v>0</v>
      </c>
      <c r="F3191" s="40" t="s">
        <v>0</v>
      </c>
    </row>
    <row r="3192" spans="1:9" ht="11.25">
      <c r="A3192" s="44">
        <v>38912.7</v>
      </c>
      <c r="G3192" s="40" t="s">
        <v>0</v>
      </c>
      <c r="I3192" s="40" t="s">
        <v>0</v>
      </c>
    </row>
    <row r="3193" spans="1:9" ht="11.25">
      <c r="A3193" s="44">
        <v>38912.77847222222</v>
      </c>
      <c r="I3193" s="40" t="s">
        <v>0</v>
      </c>
    </row>
    <row r="3194" spans="1:6" ht="11.25">
      <c r="A3194" s="44">
        <v>38913.5625</v>
      </c>
      <c r="D3194" s="40" t="s">
        <v>0</v>
      </c>
      <c r="E3194" s="40" t="s">
        <v>0</v>
      </c>
      <c r="F3194" s="40" t="s">
        <v>0</v>
      </c>
    </row>
    <row r="3195" spans="1:9" ht="11.25">
      <c r="A3195" s="44">
        <v>38913.65625</v>
      </c>
      <c r="I3195" s="43" t="s">
        <v>32</v>
      </c>
    </row>
    <row r="3196" spans="1:3" ht="11.25">
      <c r="A3196" s="44">
        <v>38914.6625</v>
      </c>
      <c r="B3196" s="40" t="s">
        <v>0</v>
      </c>
      <c r="C3196" s="40" t="s">
        <v>0</v>
      </c>
    </row>
    <row r="3197" spans="1:6" ht="11.25">
      <c r="A3197" s="44">
        <v>38914.669444444444</v>
      </c>
      <c r="D3197" s="40" t="s">
        <v>0</v>
      </c>
      <c r="E3197" s="40" t="s">
        <v>0</v>
      </c>
      <c r="F3197" s="40" t="s">
        <v>0</v>
      </c>
    </row>
    <row r="3198" spans="1:3" ht="11.25">
      <c r="A3198" s="44">
        <v>38914.94305555556</v>
      </c>
      <c r="B3198" s="40" t="s">
        <v>0</v>
      </c>
      <c r="C3198" s="40" t="s">
        <v>0</v>
      </c>
    </row>
    <row r="3199" spans="1:6" ht="11.25">
      <c r="A3199" s="44">
        <v>38914.94861111111</v>
      </c>
      <c r="D3199" s="40" t="s">
        <v>0</v>
      </c>
      <c r="E3199" s="40" t="s">
        <v>0</v>
      </c>
      <c r="F3199" s="40" t="s">
        <v>0</v>
      </c>
    </row>
    <row r="3200" spans="1:9" ht="11.25">
      <c r="A3200" s="44">
        <v>38915.43541666667</v>
      </c>
      <c r="G3200" s="40" t="s">
        <v>0</v>
      </c>
      <c r="I3200" s="40" t="s">
        <v>0</v>
      </c>
    </row>
    <row r="3201" spans="1:6" ht="11.25">
      <c r="A3201" s="44">
        <v>38915.44305555556</v>
      </c>
      <c r="D3201" s="40" t="s">
        <v>0</v>
      </c>
      <c r="E3201" s="40" t="s">
        <v>0</v>
      </c>
      <c r="F3201" s="40" t="s">
        <v>0</v>
      </c>
    </row>
    <row r="3202" spans="1:3" ht="11.25">
      <c r="A3202" s="44">
        <v>38915.45138888889</v>
      </c>
      <c r="B3202" s="40" t="s">
        <v>0</v>
      </c>
      <c r="C3202" s="40" t="s">
        <v>0</v>
      </c>
    </row>
    <row r="3203" spans="1:3" ht="11.25">
      <c r="A3203" s="44">
        <v>38915.572916666664</v>
      </c>
      <c r="B3203" s="40" t="s">
        <v>0</v>
      </c>
      <c r="C3203" s="40" t="s">
        <v>0</v>
      </c>
    </row>
    <row r="3204" spans="1:3" ht="11.25">
      <c r="A3204" s="44">
        <v>38915.70625</v>
      </c>
      <c r="B3204" s="40" t="s">
        <v>0</v>
      </c>
      <c r="C3204" s="40" t="s">
        <v>0</v>
      </c>
    </row>
    <row r="3205" spans="1:6" ht="11.25">
      <c r="A3205" s="44">
        <v>38915.714583333334</v>
      </c>
      <c r="D3205" s="40" t="s">
        <v>0</v>
      </c>
      <c r="E3205" s="40" t="s">
        <v>0</v>
      </c>
      <c r="F3205" s="40" t="s">
        <v>0</v>
      </c>
    </row>
    <row r="3206" spans="1:9" ht="11.25">
      <c r="A3206" s="44">
        <v>38915.72222222222</v>
      </c>
      <c r="G3206" s="40" t="s">
        <v>0</v>
      </c>
      <c r="I3206" s="40" t="s">
        <v>0</v>
      </c>
    </row>
    <row r="3207" spans="1:9" ht="11.25">
      <c r="A3207" s="44">
        <v>38916.3625</v>
      </c>
      <c r="I3207" s="42" t="s">
        <v>1</v>
      </c>
    </row>
    <row r="3208" spans="1:9" ht="11.25">
      <c r="A3208" s="44">
        <v>38916.42083333333</v>
      </c>
      <c r="G3208" s="40" t="s">
        <v>0</v>
      </c>
      <c r="I3208" s="40" t="s">
        <v>0</v>
      </c>
    </row>
    <row r="3209" spans="1:6" ht="11.25">
      <c r="A3209" s="44">
        <v>38916.42847222222</v>
      </c>
      <c r="D3209" s="40" t="s">
        <v>0</v>
      </c>
      <c r="E3209" s="40" t="s">
        <v>0</v>
      </c>
      <c r="F3209" s="40" t="s">
        <v>0</v>
      </c>
    </row>
    <row r="3210" spans="1:3" ht="11.25">
      <c r="A3210" s="44">
        <v>38916.43263888889</v>
      </c>
      <c r="B3210" s="40" t="s">
        <v>0</v>
      </c>
      <c r="C3210" s="40" t="s">
        <v>0</v>
      </c>
    </row>
    <row r="3211" spans="1:9" ht="11.25">
      <c r="A3211" s="44">
        <v>38916.47222222222</v>
      </c>
      <c r="I3211" s="40" t="s">
        <v>0</v>
      </c>
    </row>
    <row r="3212" spans="1:9" ht="11.25">
      <c r="A3212" s="44">
        <v>38916.555555555555</v>
      </c>
      <c r="I3212" s="40" t="s">
        <v>0</v>
      </c>
    </row>
    <row r="3213" spans="1:9" ht="11.25">
      <c r="A3213" s="44">
        <v>38916.63888883102</v>
      </c>
      <c r="I3213" s="40" t="s">
        <v>0</v>
      </c>
    </row>
    <row r="3214" spans="1:9" ht="11.25">
      <c r="A3214" s="44">
        <v>38916.72222216435</v>
      </c>
      <c r="I3214" s="40" t="s">
        <v>0</v>
      </c>
    </row>
    <row r="3215" spans="1:3" ht="11.25">
      <c r="A3215" s="44">
        <v>38916.94236111111</v>
      </c>
      <c r="B3215" s="40" t="s">
        <v>0</v>
      </c>
      <c r="C3215" s="40" t="s">
        <v>0</v>
      </c>
    </row>
    <row r="3216" spans="1:6" ht="11.25">
      <c r="A3216" s="44">
        <v>38916.947222222225</v>
      </c>
      <c r="D3216" s="40" t="s">
        <v>0</v>
      </c>
      <c r="E3216" s="40" t="s">
        <v>0</v>
      </c>
      <c r="F3216" s="40" t="s">
        <v>0</v>
      </c>
    </row>
    <row r="3217" spans="1:9" ht="11.25">
      <c r="A3217" s="44">
        <v>38917.436111111114</v>
      </c>
      <c r="G3217" s="40" t="s">
        <v>0</v>
      </c>
      <c r="I3217" s="40" t="s">
        <v>0</v>
      </c>
    </row>
    <row r="3218" spans="1:6" ht="11.25">
      <c r="A3218" s="44">
        <v>38917.44375</v>
      </c>
      <c r="D3218" s="40" t="s">
        <v>0</v>
      </c>
      <c r="E3218" s="40" t="s">
        <v>0</v>
      </c>
      <c r="F3218" s="40" t="s">
        <v>0</v>
      </c>
    </row>
    <row r="3219" spans="1:3" ht="11.25">
      <c r="A3219" s="44">
        <v>38917.45138888889</v>
      </c>
      <c r="B3219" s="40" t="s">
        <v>0</v>
      </c>
      <c r="C3219" s="40" t="s">
        <v>0</v>
      </c>
    </row>
    <row r="3220" spans="1:3" ht="11.25">
      <c r="A3220" s="44">
        <v>38917.51388888889</v>
      </c>
      <c r="B3220" s="40" t="s">
        <v>0</v>
      </c>
      <c r="C3220" s="40" t="s">
        <v>0</v>
      </c>
    </row>
    <row r="3221" spans="1:6" ht="11.25">
      <c r="A3221" s="44">
        <v>38917.63888888889</v>
      </c>
      <c r="D3221" s="40" t="s">
        <v>0</v>
      </c>
      <c r="E3221" s="40" t="s">
        <v>0</v>
      </c>
      <c r="F3221" s="40" t="s">
        <v>0</v>
      </c>
    </row>
    <row r="3222" spans="1:3" ht="11.25">
      <c r="A3222" s="44">
        <v>38917.646527777775</v>
      </c>
      <c r="B3222" s="40" t="s">
        <v>0</v>
      </c>
      <c r="C3222" s="40" t="s">
        <v>0</v>
      </c>
    </row>
    <row r="3223" spans="1:3" ht="11.25">
      <c r="A3223" s="44">
        <v>38917.94236111111</v>
      </c>
      <c r="B3223" s="40" t="s">
        <v>0</v>
      </c>
      <c r="C3223" s="40" t="s">
        <v>0</v>
      </c>
    </row>
    <row r="3224" spans="1:6" ht="11.25">
      <c r="A3224" s="44">
        <v>38917.947916666664</v>
      </c>
      <c r="D3224" s="40" t="s">
        <v>0</v>
      </c>
      <c r="E3224" s="40" t="s">
        <v>0</v>
      </c>
      <c r="F3224" s="40" t="s">
        <v>0</v>
      </c>
    </row>
    <row r="3225" spans="1:9" ht="11.25">
      <c r="A3225" s="44">
        <v>38918.4</v>
      </c>
      <c r="G3225" s="40" t="s">
        <v>0</v>
      </c>
      <c r="I3225" s="40" t="s">
        <v>0</v>
      </c>
    </row>
    <row r="3226" spans="1:6" ht="11.25">
      <c r="A3226" s="44">
        <v>38918.407638888886</v>
      </c>
      <c r="D3226" s="40" t="s">
        <v>0</v>
      </c>
      <c r="E3226" s="40" t="s">
        <v>0</v>
      </c>
      <c r="F3226" s="40" t="s">
        <v>0</v>
      </c>
    </row>
    <row r="3227" spans="1:3" ht="11.25">
      <c r="A3227" s="44">
        <v>38918.54861111111</v>
      </c>
      <c r="B3227" s="40" t="s">
        <v>0</v>
      </c>
      <c r="C3227" s="40" t="s">
        <v>0</v>
      </c>
    </row>
    <row r="3228" spans="1:3" ht="11.25">
      <c r="A3228" s="44">
        <v>38918.94305555556</v>
      </c>
      <c r="B3228" s="40" t="s">
        <v>0</v>
      </c>
      <c r="C3228" s="40" t="s">
        <v>0</v>
      </c>
    </row>
    <row r="3229" spans="1:6" ht="11.25">
      <c r="A3229" s="44">
        <v>38918.947916666664</v>
      </c>
      <c r="D3229" s="40" t="s">
        <v>0</v>
      </c>
      <c r="E3229" s="40" t="s">
        <v>0</v>
      </c>
      <c r="F3229" s="40" t="s">
        <v>0</v>
      </c>
    </row>
    <row r="3230" spans="1:9" ht="11.25">
      <c r="A3230" s="44">
        <v>38919.43541666667</v>
      </c>
      <c r="G3230" s="40" t="s">
        <v>0</v>
      </c>
      <c r="I3230" s="43" t="s">
        <v>35</v>
      </c>
    </row>
    <row r="3231" spans="1:6" ht="11.25">
      <c r="A3231" s="44">
        <v>38919.444444444445</v>
      </c>
      <c r="D3231" s="40" t="s">
        <v>0</v>
      </c>
      <c r="E3231" s="40" t="s">
        <v>0</v>
      </c>
      <c r="F3231" s="40" t="s">
        <v>0</v>
      </c>
    </row>
    <row r="3232" spans="1:3" ht="11.25">
      <c r="A3232" s="44">
        <v>38919.45138888889</v>
      </c>
      <c r="B3232" s="40" t="s">
        <v>0</v>
      </c>
      <c r="C3232" s="40" t="s">
        <v>0</v>
      </c>
    </row>
    <row r="3233" spans="1:3" ht="11.25">
      <c r="A3233" s="44">
        <v>38919.745833333334</v>
      </c>
      <c r="B3233" s="40" t="s">
        <v>0</v>
      </c>
      <c r="C3233" s="40" t="s">
        <v>0</v>
      </c>
    </row>
    <row r="3234" spans="1:6" ht="11.25">
      <c r="A3234" s="44">
        <v>38919.760416666664</v>
      </c>
      <c r="D3234" s="40" t="s">
        <v>0</v>
      </c>
      <c r="E3234" s="40" t="s">
        <v>0</v>
      </c>
      <c r="F3234" s="40" t="s">
        <v>0</v>
      </c>
    </row>
    <row r="3235" spans="1:9" ht="11.25">
      <c r="A3235" s="44">
        <v>38919.76875</v>
      </c>
      <c r="G3235" s="40" t="s">
        <v>0</v>
      </c>
      <c r="I3235" s="40" t="s">
        <v>0</v>
      </c>
    </row>
    <row r="3236" spans="1:6" ht="11.25">
      <c r="A3236" s="44">
        <v>38920.850694444445</v>
      </c>
      <c r="D3236" s="40" t="s">
        <v>0</v>
      </c>
      <c r="E3236" s="40" t="s">
        <v>0</v>
      </c>
      <c r="F3236" s="40" t="s">
        <v>0</v>
      </c>
    </row>
    <row r="3237" spans="1:3" ht="11.25">
      <c r="A3237" s="44">
        <v>38920.85763888889</v>
      </c>
      <c r="B3237" s="40" t="s">
        <v>0</v>
      </c>
      <c r="C3237" s="40" t="s">
        <v>0</v>
      </c>
    </row>
    <row r="3238" spans="1:9" ht="11.25">
      <c r="A3238" s="44">
        <v>38922.645833333336</v>
      </c>
      <c r="G3238" s="40" t="s">
        <v>0</v>
      </c>
      <c r="I3238" s="40" t="s">
        <v>0</v>
      </c>
    </row>
    <row r="3239" spans="1:9" ht="11.25">
      <c r="A3239" s="44">
        <v>38923.67847222222</v>
      </c>
      <c r="G3239" s="40" t="s">
        <v>0</v>
      </c>
      <c r="I3239" s="40" t="s">
        <v>0</v>
      </c>
    </row>
    <row r="3240" spans="1:6" ht="11.25">
      <c r="A3240" s="44">
        <v>38923.68680555555</v>
      </c>
      <c r="D3240" s="40" t="s">
        <v>0</v>
      </c>
      <c r="E3240" s="40" t="s">
        <v>0</v>
      </c>
      <c r="F3240" s="40" t="s">
        <v>0</v>
      </c>
    </row>
    <row r="3241" spans="1:3" ht="11.25">
      <c r="A3241" s="44">
        <v>38923.69305555556</v>
      </c>
      <c r="B3241" s="40" t="s">
        <v>0</v>
      </c>
      <c r="C3241" s="40" t="s">
        <v>0</v>
      </c>
    </row>
    <row r="3242" spans="1:3" ht="11.25">
      <c r="A3242" s="44">
        <v>38923.729166666664</v>
      </c>
      <c r="B3242" s="40" t="s">
        <v>0</v>
      </c>
      <c r="C3242" s="40" t="s">
        <v>0</v>
      </c>
    </row>
    <row r="3243" spans="1:6" ht="11.25">
      <c r="A3243" s="44">
        <v>38923.74791666667</v>
      </c>
      <c r="D3243" s="40" t="s">
        <v>0</v>
      </c>
      <c r="E3243" s="40" t="s">
        <v>0</v>
      </c>
      <c r="F3243" s="40" t="s">
        <v>0</v>
      </c>
    </row>
    <row r="3244" spans="1:9" ht="11.25">
      <c r="A3244" s="44">
        <v>38923.75555555556</v>
      </c>
      <c r="G3244" s="40" t="s">
        <v>0</v>
      </c>
      <c r="I3244" s="40" t="s">
        <v>0</v>
      </c>
    </row>
    <row r="3245" spans="1:9" ht="11.25">
      <c r="A3245" s="44">
        <v>38924.66458333333</v>
      </c>
      <c r="G3245" s="40" t="s">
        <v>0</v>
      </c>
      <c r="I3245" s="40" t="s">
        <v>0</v>
      </c>
    </row>
    <row r="3246" spans="1:6" ht="11.25">
      <c r="A3246" s="44">
        <v>38924.67152777778</v>
      </c>
      <c r="D3246" s="40" t="s">
        <v>0</v>
      </c>
      <c r="E3246" s="40" t="s">
        <v>0</v>
      </c>
      <c r="F3246" s="40" t="s">
        <v>0</v>
      </c>
    </row>
    <row r="3247" spans="1:3" ht="11.25">
      <c r="A3247" s="44">
        <v>38924.677083333336</v>
      </c>
      <c r="B3247" s="40" t="s">
        <v>0</v>
      </c>
      <c r="C3247" s="40" t="s">
        <v>0</v>
      </c>
    </row>
    <row r="3248" spans="1:3" ht="11.25">
      <c r="A3248" s="44">
        <v>38924.711805555555</v>
      </c>
      <c r="B3248" s="40" t="s">
        <v>0</v>
      </c>
      <c r="C3248" s="40" t="s">
        <v>0</v>
      </c>
    </row>
    <row r="3249" spans="1:6" ht="11.25">
      <c r="A3249" s="44">
        <v>38924.72152777778</v>
      </c>
      <c r="D3249" s="40" t="s">
        <v>0</v>
      </c>
      <c r="E3249" s="40" t="s">
        <v>0</v>
      </c>
      <c r="F3249" s="40" t="s">
        <v>0</v>
      </c>
    </row>
    <row r="3250" spans="1:9" ht="11.25">
      <c r="A3250" s="44">
        <v>38924.729166666664</v>
      </c>
      <c r="G3250" s="40" t="s">
        <v>0</v>
      </c>
      <c r="I3250" s="40" t="s">
        <v>0</v>
      </c>
    </row>
    <row r="3251" spans="1:9" ht="11.25">
      <c r="A3251" s="44">
        <v>38925.788194444445</v>
      </c>
      <c r="G3251" s="40" t="s">
        <v>0</v>
      </c>
      <c r="I3251" s="40" t="s">
        <v>0</v>
      </c>
    </row>
    <row r="3252" spans="1:6" ht="11.25">
      <c r="A3252" s="44">
        <v>38925.79305555556</v>
      </c>
      <c r="D3252" s="40" t="s">
        <v>0</v>
      </c>
      <c r="E3252" s="40" t="s">
        <v>0</v>
      </c>
      <c r="F3252" s="40" t="s">
        <v>0</v>
      </c>
    </row>
    <row r="3253" spans="1:3" ht="11.25">
      <c r="A3253" s="44">
        <v>38925.79791666667</v>
      </c>
      <c r="B3253" s="40" t="s">
        <v>0</v>
      </c>
      <c r="C3253" s="40" t="s">
        <v>0</v>
      </c>
    </row>
    <row r="3254" spans="1:9" ht="11.25">
      <c r="A3254" s="44">
        <v>38929.65277777778</v>
      </c>
      <c r="G3254" s="40" t="s">
        <v>0</v>
      </c>
      <c r="I3254" s="40" t="s">
        <v>0</v>
      </c>
    </row>
    <row r="3255" spans="1:6" ht="11.25">
      <c r="A3255" s="44">
        <v>38929.76111111111</v>
      </c>
      <c r="D3255" s="40" t="s">
        <v>0</v>
      </c>
      <c r="E3255" s="40" t="s">
        <v>0</v>
      </c>
      <c r="F3255" s="40" t="s">
        <v>0</v>
      </c>
    </row>
    <row r="3256" spans="1:3" ht="11.25">
      <c r="A3256" s="44">
        <v>38929.768055555556</v>
      </c>
      <c r="B3256" s="40" t="s">
        <v>0</v>
      </c>
      <c r="C3256" s="40" t="s">
        <v>0</v>
      </c>
    </row>
    <row r="3257" spans="1:3" ht="11.25">
      <c r="A3257" s="44">
        <v>38929.77777777778</v>
      </c>
      <c r="B3257" s="40" t="s">
        <v>0</v>
      </c>
      <c r="C3257" s="40" t="s">
        <v>0</v>
      </c>
    </row>
    <row r="3258" spans="1:6" ht="11.25">
      <c r="A3258" s="44">
        <v>38929.802083333336</v>
      </c>
      <c r="D3258" s="40" t="s">
        <v>0</v>
      </c>
      <c r="E3258" s="40" t="s">
        <v>0</v>
      </c>
      <c r="F3258" s="40" t="s">
        <v>0</v>
      </c>
    </row>
    <row r="3259" spans="1:9" ht="11.25">
      <c r="A3259" s="44">
        <v>38929.81041666667</v>
      </c>
      <c r="G3259" s="40" t="s">
        <v>0</v>
      </c>
      <c r="I3259" s="40" t="s">
        <v>0</v>
      </c>
    </row>
    <row r="3260" spans="1:9" ht="11.25">
      <c r="A3260" s="44">
        <v>38930.4875</v>
      </c>
      <c r="G3260" s="40" t="s">
        <v>0</v>
      </c>
      <c r="I3260" s="40" t="s">
        <v>0</v>
      </c>
    </row>
    <row r="3261" spans="1:6" ht="11.25">
      <c r="A3261" s="44">
        <v>38930.495833333334</v>
      </c>
      <c r="D3261" s="40" t="s">
        <v>0</v>
      </c>
      <c r="E3261" s="40" t="s">
        <v>0</v>
      </c>
      <c r="F3261" s="40" t="s">
        <v>0</v>
      </c>
    </row>
    <row r="3262" spans="1:3" ht="11.25">
      <c r="A3262" s="44">
        <v>38930.49930555555</v>
      </c>
      <c r="B3262" s="40" t="s">
        <v>0</v>
      </c>
      <c r="C3262" s="40" t="s">
        <v>0</v>
      </c>
    </row>
    <row r="3263" spans="1:9" ht="11.25">
      <c r="A3263" s="44">
        <v>38930.53055555555</v>
      </c>
      <c r="I3263" s="40" t="s">
        <v>0</v>
      </c>
    </row>
    <row r="3264" spans="1:9" ht="11.25">
      <c r="A3264" s="44">
        <v>38930.60763888889</v>
      </c>
      <c r="I3264" s="40" t="s">
        <v>0</v>
      </c>
    </row>
    <row r="3265" spans="1:9" ht="11.25">
      <c r="A3265" s="44">
        <v>38930.76111111111</v>
      </c>
      <c r="I3265" s="40" t="s">
        <v>0</v>
      </c>
    </row>
    <row r="3266" spans="1:9" ht="11.25">
      <c r="A3266" s="44">
        <v>38930.819444444445</v>
      </c>
      <c r="G3266" s="40" t="s">
        <v>0</v>
      </c>
      <c r="I3266" s="40" t="s">
        <v>0</v>
      </c>
    </row>
    <row r="3267" spans="1:9" ht="11.25">
      <c r="A3267" s="44">
        <v>38932.67083333333</v>
      </c>
      <c r="G3267" s="40" t="s">
        <v>0</v>
      </c>
      <c r="I3267" s="40" t="s">
        <v>0</v>
      </c>
    </row>
    <row r="3268" spans="1:6" ht="11.25">
      <c r="A3268" s="44">
        <v>38932.677777777775</v>
      </c>
      <c r="D3268" s="40" t="s">
        <v>0</v>
      </c>
      <c r="E3268" s="40" t="s">
        <v>0</v>
      </c>
      <c r="F3268" s="40" t="s">
        <v>0</v>
      </c>
    </row>
    <row r="3269" spans="1:3" ht="11.25">
      <c r="A3269" s="44">
        <v>38932.68194444444</v>
      </c>
      <c r="B3269" s="40" t="s">
        <v>0</v>
      </c>
      <c r="C3269" s="40" t="s">
        <v>0</v>
      </c>
    </row>
    <row r="3270" spans="1:3" ht="11.25">
      <c r="A3270" s="44">
        <v>38932.729166666664</v>
      </c>
      <c r="B3270" s="40" t="s">
        <v>0</v>
      </c>
      <c r="C3270" s="40" t="s">
        <v>0</v>
      </c>
    </row>
    <row r="3271" spans="1:6" ht="11.25">
      <c r="A3271" s="44">
        <v>38932.81597222222</v>
      </c>
      <c r="E3271" s="40" t="s">
        <v>0</v>
      </c>
      <c r="F3271" s="40" t="s">
        <v>0</v>
      </c>
    </row>
    <row r="3272" spans="1:9" ht="11.25">
      <c r="A3272" s="44">
        <v>38936.2625</v>
      </c>
      <c r="I3272" s="40" t="s">
        <v>0</v>
      </c>
    </row>
    <row r="3273" spans="1:9" ht="11.25">
      <c r="A3273" s="44">
        <v>38936.30694444444</v>
      </c>
      <c r="I3273" s="42" t="s">
        <v>1</v>
      </c>
    </row>
    <row r="3274" spans="1:9" ht="11.25">
      <c r="A3274" s="44">
        <v>38936.36944444444</v>
      </c>
      <c r="I3274" s="42" t="s">
        <v>1</v>
      </c>
    </row>
    <row r="3275" spans="1:9" ht="11.25">
      <c r="A3275" s="44">
        <v>38936.41111111111</v>
      </c>
      <c r="I3275" s="40" t="s">
        <v>0</v>
      </c>
    </row>
    <row r="3276" spans="1:9" ht="11.25">
      <c r="A3276" s="44">
        <v>38936.47083333333</v>
      </c>
      <c r="I3276" s="40" t="s">
        <v>0</v>
      </c>
    </row>
    <row r="3277" spans="1:9" ht="11.25">
      <c r="A3277" s="44">
        <v>38937.25763888889</v>
      </c>
      <c r="I3277" s="40" t="s">
        <v>0</v>
      </c>
    </row>
    <row r="3278" spans="1:9" ht="11.25">
      <c r="A3278" s="44">
        <v>38937.308333333334</v>
      </c>
      <c r="I3278" s="42" t="s">
        <v>1</v>
      </c>
    </row>
    <row r="3279" spans="1:9" ht="11.25">
      <c r="A3279" s="44">
        <v>38937.46388888889</v>
      </c>
      <c r="I3279" s="40" t="s">
        <v>0</v>
      </c>
    </row>
    <row r="3280" spans="1:9" ht="11.25">
      <c r="A3280" s="44">
        <v>38937.48819444444</v>
      </c>
      <c r="I3280" s="40" t="s">
        <v>0</v>
      </c>
    </row>
    <row r="3281" spans="1:9" ht="11.25">
      <c r="A3281" s="44">
        <v>38937.52569444444</v>
      </c>
      <c r="G3281" s="40" t="s">
        <v>0</v>
      </c>
      <c r="I3281" s="40" t="s">
        <v>0</v>
      </c>
    </row>
    <row r="3282" spans="1:6" ht="11.25">
      <c r="A3282" s="44">
        <v>38937.541666666664</v>
      </c>
      <c r="F3282" s="40" t="s">
        <v>0</v>
      </c>
    </row>
    <row r="3283" spans="1:5" ht="11.25">
      <c r="A3283" s="44">
        <v>38937.54791666667</v>
      </c>
      <c r="D3283" s="40" t="s">
        <v>0</v>
      </c>
      <c r="E3283" s="40" t="s">
        <v>0</v>
      </c>
    </row>
    <row r="3284" spans="1:3" ht="11.25">
      <c r="A3284" s="44">
        <v>38937.56736111111</v>
      </c>
      <c r="B3284" s="40" t="s">
        <v>0</v>
      </c>
      <c r="C3284" s="40" t="s">
        <v>0</v>
      </c>
    </row>
    <row r="3285" spans="1:3" ht="11.25">
      <c r="A3285" s="44">
        <v>38938.66180555556</v>
      </c>
      <c r="B3285" s="40" t="s">
        <v>0</v>
      </c>
      <c r="C3285" s="40" t="s">
        <v>0</v>
      </c>
    </row>
    <row r="3286" spans="1:9" ht="11.25">
      <c r="A3286" s="44">
        <v>38938.76527777778</v>
      </c>
      <c r="G3286" s="40" t="s">
        <v>0</v>
      </c>
      <c r="I3286" s="40" t="s">
        <v>0</v>
      </c>
    </row>
    <row r="3287" spans="1:3" ht="11.25">
      <c r="A3287" s="44">
        <v>38939.739583333336</v>
      </c>
      <c r="B3287" s="40" t="s">
        <v>0</v>
      </c>
      <c r="C3287" s="40" t="s">
        <v>0</v>
      </c>
    </row>
    <row r="3288" spans="1:9" ht="11.25">
      <c r="A3288" s="44">
        <v>38943.441666666666</v>
      </c>
      <c r="G3288" s="40" t="s">
        <v>0</v>
      </c>
      <c r="I3288" s="40" t="s">
        <v>0</v>
      </c>
    </row>
    <row r="3289" spans="1:6" ht="11.25">
      <c r="A3289" s="44">
        <v>38943.44861111111</v>
      </c>
      <c r="D3289" s="40" t="s">
        <v>0</v>
      </c>
      <c r="E3289" s="40" t="s">
        <v>0</v>
      </c>
      <c r="F3289" s="40" t="s">
        <v>0</v>
      </c>
    </row>
    <row r="3290" spans="1:3" ht="11.25">
      <c r="A3290" s="44">
        <v>38943.45347222222</v>
      </c>
      <c r="B3290" s="40" t="s">
        <v>0</v>
      </c>
      <c r="C3290" s="40" t="s">
        <v>0</v>
      </c>
    </row>
    <row r="3291" spans="1:3" ht="11.25">
      <c r="A3291" s="44">
        <v>38943.79513888889</v>
      </c>
      <c r="B3291" s="40" t="s">
        <v>0</v>
      </c>
      <c r="C3291" s="40" t="s">
        <v>0</v>
      </c>
    </row>
    <row r="3292" spans="1:6" ht="11.25">
      <c r="A3292" s="44">
        <v>38943.80347222222</v>
      </c>
      <c r="D3292" s="40" t="s">
        <v>0</v>
      </c>
      <c r="E3292" s="40" t="s">
        <v>0</v>
      </c>
      <c r="F3292" s="40" t="s">
        <v>0</v>
      </c>
    </row>
    <row r="3293" spans="1:9" ht="11.25">
      <c r="A3293" s="44">
        <v>38943.81736111111</v>
      </c>
      <c r="G3293" s="40" t="s">
        <v>0</v>
      </c>
      <c r="I3293" s="40" t="s">
        <v>0</v>
      </c>
    </row>
    <row r="3294" spans="1:9" ht="11.25">
      <c r="A3294" s="44">
        <v>38944.49166666667</v>
      </c>
      <c r="G3294" s="40" t="s">
        <v>0</v>
      </c>
      <c r="I3294" s="40" t="s">
        <v>0</v>
      </c>
    </row>
    <row r="3295" spans="1:6" ht="11.25">
      <c r="A3295" s="44">
        <v>38944.498611111114</v>
      </c>
      <c r="D3295" s="40" t="s">
        <v>0</v>
      </c>
      <c r="E3295" s="40" t="s">
        <v>0</v>
      </c>
      <c r="F3295" s="40" t="s">
        <v>0</v>
      </c>
    </row>
    <row r="3296" spans="1:3" ht="11.25">
      <c r="A3296" s="44">
        <v>38944.50763888889</v>
      </c>
      <c r="B3296" s="40" t="s">
        <v>0</v>
      </c>
      <c r="C3296" s="40" t="s">
        <v>0</v>
      </c>
    </row>
    <row r="3297" spans="1:3" ht="11.25">
      <c r="A3297" s="44">
        <v>38944.720138888886</v>
      </c>
      <c r="B3297" s="40" t="s">
        <v>0</v>
      </c>
      <c r="C3297" s="40" t="s">
        <v>0</v>
      </c>
    </row>
    <row r="3298" spans="1:6" ht="11.25">
      <c r="A3298" s="44">
        <v>38944.72708333333</v>
      </c>
      <c r="D3298" s="40" t="s">
        <v>0</v>
      </c>
      <c r="E3298" s="40" t="s">
        <v>0</v>
      </c>
      <c r="F3298" s="40" t="s">
        <v>0</v>
      </c>
    </row>
    <row r="3299" spans="1:9" ht="11.25">
      <c r="A3299" s="44">
        <v>38944.73611111111</v>
      </c>
      <c r="G3299" s="40" t="s">
        <v>0</v>
      </c>
      <c r="I3299" s="40" t="s">
        <v>0</v>
      </c>
    </row>
    <row r="3300" spans="1:9" ht="11.25">
      <c r="A3300" s="44">
        <v>38945.40069444444</v>
      </c>
      <c r="G3300" s="40" t="s">
        <v>0</v>
      </c>
      <c r="I3300" s="40" t="s">
        <v>0</v>
      </c>
    </row>
    <row r="3301" spans="1:6" ht="11.25">
      <c r="A3301" s="44">
        <v>38945.407638888886</v>
      </c>
      <c r="D3301" s="40" t="s">
        <v>0</v>
      </c>
      <c r="E3301" s="40" t="s">
        <v>0</v>
      </c>
      <c r="F3301" s="40" t="s">
        <v>0</v>
      </c>
    </row>
    <row r="3302" spans="1:6" ht="11.25">
      <c r="A3302" s="44">
        <v>38945.45972222222</v>
      </c>
      <c r="D3302" s="40" t="s">
        <v>0</v>
      </c>
      <c r="E3302" s="40" t="s">
        <v>0</v>
      </c>
      <c r="F3302" s="40" t="s">
        <v>0</v>
      </c>
    </row>
    <row r="3303" spans="1:3" ht="11.25">
      <c r="A3303" s="44">
        <v>38945.46875</v>
      </c>
      <c r="B3303" s="40" t="s">
        <v>0</v>
      </c>
      <c r="C3303" s="40" t="s">
        <v>0</v>
      </c>
    </row>
    <row r="3304" spans="1:3" ht="11.25">
      <c r="A3304" s="44">
        <v>38945.743055555555</v>
      </c>
      <c r="B3304" s="40" t="s">
        <v>0</v>
      </c>
      <c r="C3304" s="40" t="s">
        <v>0</v>
      </c>
    </row>
    <row r="3305" spans="1:3" ht="11.25">
      <c r="A3305" s="44">
        <v>38945.92986111111</v>
      </c>
      <c r="B3305" s="40" t="s">
        <v>0</v>
      </c>
      <c r="C3305" s="40" t="s">
        <v>0</v>
      </c>
    </row>
    <row r="3306" spans="1:6" ht="11.25">
      <c r="A3306" s="44">
        <v>38945.93402777778</v>
      </c>
      <c r="D3306" s="40" t="s">
        <v>0</v>
      </c>
      <c r="E3306" s="40" t="s">
        <v>0</v>
      </c>
      <c r="F3306" s="40" t="s">
        <v>0</v>
      </c>
    </row>
    <row r="3307" spans="1:9" ht="11.25">
      <c r="A3307" s="44">
        <v>38946.44236111111</v>
      </c>
      <c r="G3307" s="40" t="s">
        <v>0</v>
      </c>
      <c r="I3307" s="40" t="s">
        <v>0</v>
      </c>
    </row>
    <row r="3308" spans="1:6" ht="11.25">
      <c r="A3308" s="44">
        <v>38946.46041666667</v>
      </c>
      <c r="D3308" s="40" t="s">
        <v>0</v>
      </c>
      <c r="E3308" s="40" t="s">
        <v>0</v>
      </c>
      <c r="F3308" s="40" t="s">
        <v>0</v>
      </c>
    </row>
    <row r="3309" spans="1:3" ht="11.25">
      <c r="A3309" s="44">
        <v>38946.464583333334</v>
      </c>
      <c r="B3309" s="40" t="s">
        <v>0</v>
      </c>
      <c r="C3309" s="40" t="s">
        <v>0</v>
      </c>
    </row>
    <row r="3310" spans="1:3" ht="11.25">
      <c r="A3310" s="44">
        <v>38946.70347222222</v>
      </c>
      <c r="B3310" s="40" t="s">
        <v>0</v>
      </c>
      <c r="C3310" s="40" t="s">
        <v>0</v>
      </c>
    </row>
    <row r="3311" spans="1:6" ht="11.25">
      <c r="A3311" s="44">
        <v>38946.70972222222</v>
      </c>
      <c r="E3311" s="40" t="s">
        <v>0</v>
      </c>
      <c r="F3311" s="40" t="s">
        <v>0</v>
      </c>
    </row>
    <row r="3312" spans="1:9" ht="11.25">
      <c r="A3312" s="44">
        <v>38946.725694444445</v>
      </c>
      <c r="G3312" s="40" t="s">
        <v>0</v>
      </c>
      <c r="I3312" s="40" t="s">
        <v>0</v>
      </c>
    </row>
    <row r="3313" spans="1:3" ht="11.25">
      <c r="A3313" s="44">
        <v>38947.8125</v>
      </c>
      <c r="B3313" s="40" t="s">
        <v>0</v>
      </c>
      <c r="C3313" s="40" t="s">
        <v>0</v>
      </c>
    </row>
    <row r="3314" spans="1:3" ht="11.25">
      <c r="A3314" s="44">
        <v>38947.90138888889</v>
      </c>
      <c r="B3314" s="40" t="s">
        <v>0</v>
      </c>
      <c r="C3314" s="40" t="s">
        <v>0</v>
      </c>
    </row>
    <row r="3315" spans="1:6" ht="11.25">
      <c r="A3315" s="44">
        <v>38947.90625</v>
      </c>
      <c r="D3315" s="40" t="s">
        <v>0</v>
      </c>
      <c r="E3315" s="40" t="s">
        <v>0</v>
      </c>
      <c r="F3315" s="40" t="s">
        <v>0</v>
      </c>
    </row>
    <row r="3316" spans="1:3" ht="11.25">
      <c r="A3316" s="44">
        <v>38949.56736111111</v>
      </c>
      <c r="B3316" s="40" t="s">
        <v>0</v>
      </c>
      <c r="C3316" s="40" t="s">
        <v>0</v>
      </c>
    </row>
    <row r="3317" spans="1:3" ht="11.25">
      <c r="A3317" s="44">
        <v>38949.94305555556</v>
      </c>
      <c r="B3317" s="40" t="s">
        <v>0</v>
      </c>
      <c r="C3317" s="40" t="s">
        <v>0</v>
      </c>
    </row>
    <row r="3318" spans="1:6" ht="11.25">
      <c r="A3318" s="44">
        <v>38949.947916666664</v>
      </c>
      <c r="D3318" s="40" t="s">
        <v>0</v>
      </c>
      <c r="E3318" s="40" t="s">
        <v>0</v>
      </c>
      <c r="F3318" s="40" t="s">
        <v>0</v>
      </c>
    </row>
    <row r="3319" spans="1:9" ht="11.25">
      <c r="A3319" s="44">
        <v>38950.43472222222</v>
      </c>
      <c r="G3319" s="40" t="s">
        <v>0</v>
      </c>
      <c r="I3319" s="40" t="s">
        <v>0</v>
      </c>
    </row>
    <row r="3320" spans="1:6" ht="11.25">
      <c r="A3320" s="44">
        <v>38950.44097222222</v>
      </c>
      <c r="D3320" s="40" t="s">
        <v>0</v>
      </c>
      <c r="E3320" s="40" t="s">
        <v>0</v>
      </c>
      <c r="F3320" s="40" t="s">
        <v>0</v>
      </c>
    </row>
    <row r="3321" spans="1:3" ht="11.25">
      <c r="A3321" s="44">
        <v>38950.44583333333</v>
      </c>
      <c r="B3321" s="40" t="s">
        <v>0</v>
      </c>
      <c r="C3321" s="40" t="s">
        <v>0</v>
      </c>
    </row>
    <row r="3322" spans="1:3" ht="11.25">
      <c r="A3322" s="44">
        <v>38950.6875</v>
      </c>
      <c r="B3322" s="40" t="s">
        <v>0</v>
      </c>
      <c r="C3322" s="40" t="s">
        <v>0</v>
      </c>
    </row>
    <row r="3323" spans="1:3" ht="11.25">
      <c r="A3323" s="44">
        <v>38950.91527777778</v>
      </c>
      <c r="B3323" s="40" t="s">
        <v>0</v>
      </c>
      <c r="C3323" s="40" t="s">
        <v>0</v>
      </c>
    </row>
    <row r="3324" spans="1:6" ht="11.25">
      <c r="A3324" s="44">
        <v>38950.92013888889</v>
      </c>
      <c r="D3324" s="40" t="s">
        <v>0</v>
      </c>
      <c r="E3324" s="40" t="s">
        <v>0</v>
      </c>
      <c r="F3324" s="40" t="s">
        <v>0</v>
      </c>
    </row>
    <row r="3325" spans="1:6" ht="11.25">
      <c r="A3325" s="44">
        <v>38951.62569444445</v>
      </c>
      <c r="D3325" s="40" t="s">
        <v>0</v>
      </c>
      <c r="E3325" s="40" t="s">
        <v>0</v>
      </c>
      <c r="F3325" s="40" t="s">
        <v>0</v>
      </c>
    </row>
    <row r="3326" spans="1:3" ht="11.25">
      <c r="A3326" s="44">
        <v>38951.62986111111</v>
      </c>
      <c r="B3326" s="40" t="s">
        <v>0</v>
      </c>
      <c r="C3326" s="40" t="s">
        <v>0</v>
      </c>
    </row>
    <row r="3327" spans="1:3" ht="11.25">
      <c r="A3327" s="44">
        <v>38951.68541666667</v>
      </c>
      <c r="B3327" s="40" t="s">
        <v>0</v>
      </c>
      <c r="C3327" s="40" t="s">
        <v>0</v>
      </c>
    </row>
    <row r="3328" spans="1:6" ht="11.25">
      <c r="A3328" s="44">
        <v>38951.69305555556</v>
      </c>
      <c r="D3328" s="40" t="s">
        <v>0</v>
      </c>
      <c r="E3328" s="40" t="s">
        <v>0</v>
      </c>
      <c r="F3328" s="40" t="s">
        <v>0</v>
      </c>
    </row>
    <row r="3329" spans="1:9" ht="11.25">
      <c r="A3329" s="44">
        <v>38951.7</v>
      </c>
      <c r="G3329" s="40" t="s">
        <v>0</v>
      </c>
      <c r="I3329" s="40" t="s">
        <v>0</v>
      </c>
    </row>
    <row r="3330" spans="1:9" ht="11.25">
      <c r="A3330" s="44">
        <v>38952.45</v>
      </c>
      <c r="G3330" s="40" t="s">
        <v>0</v>
      </c>
      <c r="I3330" s="40" t="s">
        <v>0</v>
      </c>
    </row>
    <row r="3331" spans="1:6" ht="11.25">
      <c r="A3331" s="44">
        <v>38952.45625</v>
      </c>
      <c r="D3331" s="40" t="s">
        <v>0</v>
      </c>
      <c r="E3331" s="40" t="s">
        <v>0</v>
      </c>
      <c r="F3331" s="40" t="s">
        <v>0</v>
      </c>
    </row>
    <row r="3332" spans="1:3" ht="11.25">
      <c r="A3332" s="44">
        <v>38952.46527777778</v>
      </c>
      <c r="B3332" s="40" t="s">
        <v>0</v>
      </c>
      <c r="C3332" s="40" t="s">
        <v>0</v>
      </c>
    </row>
    <row r="3333" spans="1:3" ht="11.25">
      <c r="A3333" s="44">
        <v>38952.686111111114</v>
      </c>
      <c r="B3333" s="40" t="s">
        <v>0</v>
      </c>
      <c r="C3333" s="40" t="s">
        <v>0</v>
      </c>
    </row>
    <row r="3334" spans="1:6" ht="11.25">
      <c r="A3334" s="44">
        <v>38952.69305555556</v>
      </c>
      <c r="D3334" s="40" t="s">
        <v>0</v>
      </c>
      <c r="E3334" s="40" t="s">
        <v>0</v>
      </c>
      <c r="F3334" s="40" t="s">
        <v>0</v>
      </c>
    </row>
    <row r="3335" spans="1:9" ht="11.25">
      <c r="A3335" s="44">
        <v>38952.70277777778</v>
      </c>
      <c r="G3335" s="40" t="s">
        <v>0</v>
      </c>
      <c r="I3335" s="43" t="s">
        <v>35</v>
      </c>
    </row>
    <row r="3336" spans="1:9" ht="11.25">
      <c r="A3336" s="44">
        <v>38953.45347222222</v>
      </c>
      <c r="G3336" s="40" t="s">
        <v>0</v>
      </c>
      <c r="I3336" s="40" t="s">
        <v>0</v>
      </c>
    </row>
    <row r="3337" spans="1:6" ht="11.25">
      <c r="A3337" s="44">
        <v>38953.459027777775</v>
      </c>
      <c r="D3337" s="40" t="s">
        <v>0</v>
      </c>
      <c r="E3337" s="40" t="s">
        <v>0</v>
      </c>
      <c r="F3337" s="40" t="s">
        <v>0</v>
      </c>
    </row>
    <row r="3338" spans="1:3" ht="11.25">
      <c r="A3338" s="44">
        <v>38953.46527777778</v>
      </c>
      <c r="B3338" s="40" t="s">
        <v>0</v>
      </c>
      <c r="C3338" s="40" t="s">
        <v>0</v>
      </c>
    </row>
    <row r="3339" spans="1:3" ht="11.25">
      <c r="A3339" s="44">
        <v>38953.56319444445</v>
      </c>
      <c r="B3339" s="40" t="s">
        <v>0</v>
      </c>
      <c r="C3339" s="40" t="s">
        <v>0</v>
      </c>
    </row>
    <row r="3340" spans="1:3" ht="11.25">
      <c r="A3340" s="44">
        <v>38953.69375</v>
      </c>
      <c r="B3340" s="40" t="s">
        <v>0</v>
      </c>
      <c r="C3340" s="40" t="s">
        <v>0</v>
      </c>
    </row>
    <row r="3341" spans="1:6" ht="11.25">
      <c r="A3341" s="44">
        <v>38953.77569444444</v>
      </c>
      <c r="D3341" s="40" t="s">
        <v>0</v>
      </c>
      <c r="E3341" s="40" t="s">
        <v>0</v>
      </c>
      <c r="F3341" s="40" t="s">
        <v>0</v>
      </c>
    </row>
    <row r="3342" spans="1:9" ht="11.25">
      <c r="A3342" s="44">
        <v>38953.78402777778</v>
      </c>
      <c r="G3342" s="40" t="s">
        <v>0</v>
      </c>
      <c r="I3342" s="40" t="s">
        <v>0</v>
      </c>
    </row>
    <row r="3343" spans="1:9" ht="11.25">
      <c r="A3343" s="44">
        <v>38954.42847222222</v>
      </c>
      <c r="G3343" s="40" t="s">
        <v>0</v>
      </c>
      <c r="I3343" s="40" t="s">
        <v>0</v>
      </c>
    </row>
    <row r="3344" spans="1:6" ht="11.25">
      <c r="A3344" s="44">
        <v>38954.43541666667</v>
      </c>
      <c r="D3344" s="40" t="s">
        <v>0</v>
      </c>
      <c r="E3344" s="40" t="s">
        <v>0</v>
      </c>
      <c r="F3344" s="40" t="s">
        <v>0</v>
      </c>
    </row>
    <row r="3345" spans="1:3" ht="11.25">
      <c r="A3345" s="44">
        <v>38954.59722222222</v>
      </c>
      <c r="B3345" s="40" t="s">
        <v>0</v>
      </c>
      <c r="C3345" s="40" t="s">
        <v>0</v>
      </c>
    </row>
    <row r="3346" spans="1:3" ht="11.25">
      <c r="A3346" s="44">
        <v>38954.76180555556</v>
      </c>
      <c r="B3346" s="40" t="s">
        <v>0</v>
      </c>
      <c r="C3346" s="40" t="s">
        <v>0</v>
      </c>
    </row>
    <row r="3347" spans="1:6" ht="11.25">
      <c r="A3347" s="44">
        <v>38954.76944444444</v>
      </c>
      <c r="D3347" s="40" t="s">
        <v>0</v>
      </c>
      <c r="E3347" s="40" t="s">
        <v>0</v>
      </c>
      <c r="F3347" s="40" t="s">
        <v>0</v>
      </c>
    </row>
    <row r="3348" spans="1:9" ht="11.25">
      <c r="A3348" s="44">
        <v>38954.77638888889</v>
      </c>
      <c r="G3348" s="40" t="s">
        <v>0</v>
      </c>
      <c r="I3348" s="40" t="s">
        <v>0</v>
      </c>
    </row>
    <row r="3349" spans="1:9" ht="11.25">
      <c r="A3349" s="44">
        <v>38955.64861111111</v>
      </c>
      <c r="I3349" s="40" t="s">
        <v>0</v>
      </c>
    </row>
    <row r="3350" spans="1:3" ht="11.25">
      <c r="A3350" s="44">
        <v>38955.8875</v>
      </c>
      <c r="B3350" s="40" t="s">
        <v>0</v>
      </c>
      <c r="C3350" s="40" t="s">
        <v>0</v>
      </c>
    </row>
    <row r="3351" spans="1:6" ht="11.25">
      <c r="A3351" s="44">
        <v>38955.89236111111</v>
      </c>
      <c r="D3351" s="40" t="s">
        <v>0</v>
      </c>
      <c r="E3351" s="40" t="s">
        <v>0</v>
      </c>
      <c r="F3351" s="40" t="s">
        <v>0</v>
      </c>
    </row>
    <row r="3352" spans="1:9" ht="11.25">
      <c r="A3352" s="44">
        <v>38957.43402777778</v>
      </c>
      <c r="G3352" s="40" t="s">
        <v>0</v>
      </c>
      <c r="I3352" s="40" t="s">
        <v>0</v>
      </c>
    </row>
    <row r="3353" spans="1:6" ht="11.25">
      <c r="A3353" s="44">
        <v>38957.438888888886</v>
      </c>
      <c r="D3353" s="40" t="s">
        <v>0</v>
      </c>
      <c r="E3353" s="40" t="s">
        <v>0</v>
      </c>
      <c r="F3353" s="40" t="s">
        <v>0</v>
      </c>
    </row>
    <row r="3354" spans="1:3" ht="11.25">
      <c r="A3354" s="44">
        <v>38957.44583333333</v>
      </c>
      <c r="B3354" s="40" t="s">
        <v>0</v>
      </c>
      <c r="C3354" s="40" t="s">
        <v>0</v>
      </c>
    </row>
    <row r="3355" spans="1:3" ht="11.25">
      <c r="A3355" s="44">
        <v>38957.70972222222</v>
      </c>
      <c r="B3355" s="40" t="s">
        <v>0</v>
      </c>
      <c r="C3355" s="40" t="s">
        <v>0</v>
      </c>
    </row>
    <row r="3356" spans="1:9" ht="11.25">
      <c r="A3356" s="44">
        <v>38958.43472222222</v>
      </c>
      <c r="G3356" s="40" t="s">
        <v>0</v>
      </c>
      <c r="I3356" s="40" t="s">
        <v>0</v>
      </c>
    </row>
    <row r="3357" spans="1:6" ht="11.25">
      <c r="A3357" s="44">
        <v>38958.441666666666</v>
      </c>
      <c r="D3357" s="40" t="s">
        <v>0</v>
      </c>
      <c r="E3357" s="40" t="s">
        <v>0</v>
      </c>
      <c r="F3357" s="40" t="s">
        <v>0</v>
      </c>
    </row>
    <row r="3358" spans="1:3" ht="11.25">
      <c r="A3358" s="44">
        <v>38958.44652777778</v>
      </c>
      <c r="B3358" s="40" t="s">
        <v>0</v>
      </c>
      <c r="C3358" s="40" t="s">
        <v>0</v>
      </c>
    </row>
    <row r="3359" spans="1:3" ht="11.25">
      <c r="A3359" s="44">
        <v>38958.728472222225</v>
      </c>
      <c r="B3359" s="40" t="s">
        <v>0</v>
      </c>
      <c r="C3359" s="40" t="s">
        <v>0</v>
      </c>
    </row>
    <row r="3360" spans="1:6" ht="11.25">
      <c r="A3360" s="44">
        <v>38958.73472222222</v>
      </c>
      <c r="D3360" s="40" t="s">
        <v>0</v>
      </c>
      <c r="E3360" s="40" t="s">
        <v>0</v>
      </c>
      <c r="F3360" s="40" t="s">
        <v>0</v>
      </c>
    </row>
    <row r="3361" spans="1:9" ht="11.25">
      <c r="A3361" s="44">
        <v>38958.74166666667</v>
      </c>
      <c r="G3361" s="40" t="s">
        <v>0</v>
      </c>
      <c r="I3361" s="40" t="s">
        <v>0</v>
      </c>
    </row>
    <row r="3362" spans="1:9" ht="11.25">
      <c r="A3362" s="44">
        <v>38959.475694444445</v>
      </c>
      <c r="G3362" s="40" t="s">
        <v>0</v>
      </c>
      <c r="I3362" s="40" t="s">
        <v>0</v>
      </c>
    </row>
    <row r="3363" spans="1:6" ht="11.25">
      <c r="A3363" s="44">
        <v>38959.48263888889</v>
      </c>
      <c r="D3363" s="40" t="s">
        <v>0</v>
      </c>
      <c r="E3363" s="40" t="s">
        <v>0</v>
      </c>
      <c r="F3363" s="40" t="s">
        <v>0</v>
      </c>
    </row>
    <row r="3364" spans="1:3" ht="11.25">
      <c r="A3364" s="44">
        <v>38959.4875</v>
      </c>
      <c r="B3364" s="40" t="s">
        <v>0</v>
      </c>
      <c r="C3364" s="40" t="s">
        <v>0</v>
      </c>
    </row>
    <row r="3365" spans="1:3" ht="11.25">
      <c r="A3365" s="44">
        <v>38959.8875</v>
      </c>
      <c r="B3365" s="40" t="s">
        <v>0</v>
      </c>
      <c r="C3365" s="40" t="s">
        <v>0</v>
      </c>
    </row>
    <row r="3366" spans="1:6" ht="11.25">
      <c r="A3366" s="44">
        <v>38959.893055555556</v>
      </c>
      <c r="D3366" s="40" t="s">
        <v>0</v>
      </c>
      <c r="E3366" s="40" t="s">
        <v>0</v>
      </c>
      <c r="F3366" s="40" t="s">
        <v>0</v>
      </c>
    </row>
    <row r="3367" spans="1:9" ht="11.25">
      <c r="A3367" s="44">
        <v>38960.470138888886</v>
      </c>
      <c r="G3367" s="40" t="s">
        <v>0</v>
      </c>
      <c r="I3367" s="40" t="s">
        <v>0</v>
      </c>
    </row>
    <row r="3368" spans="1:6" ht="11.25">
      <c r="A3368" s="44">
        <v>38960.47708333333</v>
      </c>
      <c r="D3368" s="40" t="s">
        <v>0</v>
      </c>
      <c r="E3368" s="40" t="s">
        <v>0</v>
      </c>
      <c r="F3368" s="40" t="s">
        <v>0</v>
      </c>
    </row>
    <row r="3369" spans="1:3" ht="11.25">
      <c r="A3369" s="44">
        <v>38960.481944444444</v>
      </c>
      <c r="B3369" s="40" t="s">
        <v>0</v>
      </c>
      <c r="C3369" s="40" t="s">
        <v>0</v>
      </c>
    </row>
    <row r="3370" spans="1:3" ht="11.25">
      <c r="A3370" s="44">
        <v>38960.663194444445</v>
      </c>
      <c r="B3370" s="40" t="s">
        <v>0</v>
      </c>
      <c r="C3370" s="40" t="s">
        <v>0</v>
      </c>
    </row>
    <row r="3371" spans="1:9" ht="11.25">
      <c r="A3371" s="44">
        <v>38964.45</v>
      </c>
      <c r="G3371" s="40" t="s">
        <v>0</v>
      </c>
      <c r="I3371" s="40" t="s">
        <v>0</v>
      </c>
    </row>
    <row r="3372" spans="1:6" ht="11.25">
      <c r="A3372" s="44">
        <v>38964.45486111111</v>
      </c>
      <c r="D3372" s="40" t="s">
        <v>0</v>
      </c>
      <c r="E3372" s="40" t="s">
        <v>0</v>
      </c>
      <c r="F3372" s="40" t="s">
        <v>0</v>
      </c>
    </row>
    <row r="3373" spans="1:3" ht="11.25">
      <c r="A3373" s="44">
        <v>38964.459027777775</v>
      </c>
      <c r="B3373" s="40" t="s">
        <v>0</v>
      </c>
      <c r="C3373" s="40" t="s">
        <v>0</v>
      </c>
    </row>
    <row r="3374" spans="1:3" ht="11.25">
      <c r="A3374" s="44">
        <v>38964.97083333333</v>
      </c>
      <c r="B3374" s="40" t="s">
        <v>0</v>
      </c>
      <c r="C3374" s="40" t="s">
        <v>0</v>
      </c>
    </row>
    <row r="3375" spans="1:6" ht="11.25">
      <c r="A3375" s="44">
        <v>38964.975694444445</v>
      </c>
      <c r="D3375" s="40" t="s">
        <v>0</v>
      </c>
      <c r="E3375" s="40" t="s">
        <v>0</v>
      </c>
      <c r="F3375" s="40" t="s">
        <v>0</v>
      </c>
    </row>
    <row r="3376" spans="1:9" ht="11.25">
      <c r="A3376" s="44">
        <v>38965.436111111114</v>
      </c>
      <c r="G3376" s="40" t="s">
        <v>0</v>
      </c>
      <c r="I3376" s="40" t="s">
        <v>0</v>
      </c>
    </row>
    <row r="3377" spans="1:6" ht="11.25">
      <c r="A3377" s="44">
        <v>38965.44652777778</v>
      </c>
      <c r="D3377" s="40" t="s">
        <v>0</v>
      </c>
      <c r="E3377" s="40" t="s">
        <v>0</v>
      </c>
      <c r="F3377" s="40" t="s">
        <v>0</v>
      </c>
    </row>
    <row r="3378" spans="1:3" ht="11.25">
      <c r="A3378" s="44">
        <v>38965.45138888889</v>
      </c>
      <c r="B3378" s="40" t="s">
        <v>0</v>
      </c>
      <c r="C3378" s="40" t="s">
        <v>0</v>
      </c>
    </row>
    <row r="3379" spans="1:4" ht="11.25">
      <c r="A3379" s="44">
        <v>38965.575694444444</v>
      </c>
      <c r="B3379" s="40" t="s">
        <v>0</v>
      </c>
      <c r="C3379" s="40" t="s">
        <v>0</v>
      </c>
      <c r="D3379" s="40" t="s">
        <v>0</v>
      </c>
    </row>
    <row r="3380" spans="1:3" ht="11.25">
      <c r="A3380" s="44">
        <v>38965.740277777775</v>
      </c>
      <c r="B3380" s="40" t="s">
        <v>0</v>
      </c>
      <c r="C3380" s="43" t="s">
        <v>32</v>
      </c>
    </row>
    <row r="3381" spans="1:6" ht="11.25">
      <c r="A3381" s="44">
        <v>38965.75208333333</v>
      </c>
      <c r="D3381" s="40" t="s">
        <v>0</v>
      </c>
      <c r="E3381" s="40" t="s">
        <v>0</v>
      </c>
      <c r="F3381" s="40" t="s">
        <v>0</v>
      </c>
    </row>
    <row r="3382" spans="1:9" ht="11.25">
      <c r="A3382" s="44">
        <v>38965.7625</v>
      </c>
      <c r="G3382" s="40" t="s">
        <v>0</v>
      </c>
      <c r="I3382" s="40" t="s">
        <v>0</v>
      </c>
    </row>
    <row r="3383" spans="1:4" ht="11.25">
      <c r="A3383" s="44">
        <v>38966.626388888886</v>
      </c>
      <c r="B3383" s="40" t="s">
        <v>0</v>
      </c>
      <c r="C3383" s="40" t="s">
        <v>0</v>
      </c>
      <c r="D3383" s="40" t="s">
        <v>0</v>
      </c>
    </row>
    <row r="3384" spans="1:3" ht="11.25">
      <c r="A3384" s="44">
        <v>38966.76180555556</v>
      </c>
      <c r="B3384" s="40" t="s">
        <v>0</v>
      </c>
      <c r="C3384" s="40" t="s">
        <v>0</v>
      </c>
    </row>
    <row r="3385" spans="1:6" ht="11.25">
      <c r="A3385" s="44">
        <v>38966.76944444444</v>
      </c>
      <c r="D3385" s="40" t="s">
        <v>0</v>
      </c>
      <c r="E3385" s="40" t="s">
        <v>0</v>
      </c>
      <c r="F3385" s="40" t="s">
        <v>0</v>
      </c>
    </row>
    <row r="3386" spans="1:9" ht="11.25">
      <c r="A3386" s="44">
        <v>38966.77638888889</v>
      </c>
      <c r="G3386" s="40" t="s">
        <v>0</v>
      </c>
      <c r="I3386" s="40" t="s">
        <v>0</v>
      </c>
    </row>
    <row r="3387" spans="1:6" ht="11.25">
      <c r="A3387" s="44">
        <v>38967.22986111111</v>
      </c>
      <c r="D3387" s="40" t="s">
        <v>0</v>
      </c>
      <c r="E3387" s="40" t="s">
        <v>0</v>
      </c>
      <c r="F3387" s="40" t="s">
        <v>0</v>
      </c>
    </row>
    <row r="3388" spans="1:3" ht="11.25">
      <c r="A3388" s="44">
        <v>38967.23402777778</v>
      </c>
      <c r="B3388" s="40" t="s">
        <v>0</v>
      </c>
      <c r="C3388" s="40" t="s">
        <v>0</v>
      </c>
    </row>
    <row r="3389" spans="1:3" ht="11.25">
      <c r="A3389" s="44">
        <v>38967.25763888889</v>
      </c>
      <c r="B3389" s="40" t="s">
        <v>0</v>
      </c>
      <c r="C3389" s="40" t="s">
        <v>0</v>
      </c>
    </row>
    <row r="3390" spans="1:6" ht="11.25">
      <c r="A3390" s="44">
        <v>38967.26180555556</v>
      </c>
      <c r="D3390" s="40" t="s">
        <v>0</v>
      </c>
      <c r="E3390" s="40" t="s">
        <v>0</v>
      </c>
      <c r="F3390" s="40" t="s">
        <v>0</v>
      </c>
    </row>
    <row r="3391" spans="1:6" ht="11.25">
      <c r="A3391" s="44">
        <v>38967.32708333333</v>
      </c>
      <c r="D3391" s="40" t="s">
        <v>0</v>
      </c>
      <c r="E3391" s="40" t="s">
        <v>0</v>
      </c>
      <c r="F3391" s="40" t="s">
        <v>0</v>
      </c>
    </row>
    <row r="3392" spans="1:3" ht="11.25">
      <c r="A3392" s="44">
        <v>38967.33125</v>
      </c>
      <c r="B3392" s="40" t="s">
        <v>0</v>
      </c>
      <c r="C3392" s="40" t="s">
        <v>0</v>
      </c>
    </row>
    <row r="3393" spans="1:3" ht="11.25">
      <c r="A3393" s="44">
        <v>38967.350694444445</v>
      </c>
      <c r="B3393" s="40" t="s">
        <v>0</v>
      </c>
      <c r="C3393" s="40" t="s">
        <v>0</v>
      </c>
    </row>
    <row r="3394" spans="1:6" ht="11.25">
      <c r="A3394" s="44">
        <v>38967.35486111111</v>
      </c>
      <c r="D3394" s="40" t="s">
        <v>0</v>
      </c>
      <c r="E3394" s="40" t="s">
        <v>0</v>
      </c>
      <c r="F3394" s="40" t="s">
        <v>0</v>
      </c>
    </row>
    <row r="3395" spans="1:6" ht="11.25">
      <c r="A3395" s="44">
        <v>38967.41805555556</v>
      </c>
      <c r="D3395" s="40" t="s">
        <v>0</v>
      </c>
      <c r="E3395" s="40" t="s">
        <v>0</v>
      </c>
      <c r="F3395" s="40" t="s">
        <v>0</v>
      </c>
    </row>
    <row r="3396" spans="1:3" ht="11.25">
      <c r="A3396" s="44">
        <v>38967.42222222222</v>
      </c>
      <c r="B3396" s="40" t="s">
        <v>0</v>
      </c>
      <c r="C3396" s="40" t="s">
        <v>0</v>
      </c>
    </row>
    <row r="3397" spans="1:9" ht="11.25">
      <c r="A3397" s="44">
        <v>38967.43194444444</v>
      </c>
      <c r="G3397" s="40" t="s">
        <v>0</v>
      </c>
      <c r="I3397" s="40" t="s">
        <v>0</v>
      </c>
    </row>
    <row r="3398" spans="1:6" ht="11.25">
      <c r="A3398" s="44">
        <v>38967.4375</v>
      </c>
      <c r="D3398" s="40" t="s">
        <v>0</v>
      </c>
      <c r="E3398" s="40" t="s">
        <v>0</v>
      </c>
      <c r="F3398" s="40" t="s">
        <v>0</v>
      </c>
    </row>
    <row r="3399" spans="1:3" ht="11.25">
      <c r="A3399" s="44">
        <v>38967.44097222222</v>
      </c>
      <c r="B3399" s="40" t="s">
        <v>0</v>
      </c>
      <c r="C3399" s="40" t="s">
        <v>0</v>
      </c>
    </row>
    <row r="3400" spans="1:6" ht="11.25">
      <c r="A3400" s="44">
        <v>38967.44513888889</v>
      </c>
      <c r="D3400" s="40" t="s">
        <v>0</v>
      </c>
      <c r="E3400" s="40" t="s">
        <v>0</v>
      </c>
      <c r="F3400" s="40" t="s">
        <v>0</v>
      </c>
    </row>
    <row r="3401" spans="1:6" ht="11.25">
      <c r="A3401" s="44">
        <v>38967.50833333333</v>
      </c>
      <c r="D3401" s="40" t="s">
        <v>0</v>
      </c>
      <c r="E3401" s="40" t="s">
        <v>0</v>
      </c>
      <c r="F3401" s="40" t="s">
        <v>0</v>
      </c>
    </row>
    <row r="3402" spans="1:3" ht="11.25">
      <c r="A3402" s="44">
        <v>38967.51944444444</v>
      </c>
      <c r="B3402" s="40" t="s">
        <v>0</v>
      </c>
      <c r="C3402" s="40" t="s">
        <v>0</v>
      </c>
    </row>
    <row r="3403" spans="1:3" ht="11.25">
      <c r="A3403" s="44">
        <v>38967.53125</v>
      </c>
      <c r="B3403" s="40" t="s">
        <v>0</v>
      </c>
      <c r="C3403" s="40" t="s">
        <v>0</v>
      </c>
    </row>
    <row r="3404" spans="1:6" ht="11.25">
      <c r="A3404" s="44">
        <v>38967.535416666666</v>
      </c>
      <c r="D3404" s="40" t="s">
        <v>0</v>
      </c>
      <c r="E3404" s="40" t="s">
        <v>0</v>
      </c>
      <c r="F3404" s="40" t="s">
        <v>0</v>
      </c>
    </row>
    <row r="3405" spans="1:6" ht="11.25">
      <c r="A3405" s="44">
        <v>38967.57916666667</v>
      </c>
      <c r="D3405" s="40" t="s">
        <v>0</v>
      </c>
      <c r="E3405" s="40" t="s">
        <v>0</v>
      </c>
      <c r="F3405" s="40" t="s">
        <v>0</v>
      </c>
    </row>
    <row r="3406" spans="1:3" ht="11.25">
      <c r="A3406" s="44">
        <v>38967.657638888886</v>
      </c>
      <c r="B3406" s="40" t="s">
        <v>0</v>
      </c>
      <c r="C3406" s="40" t="s">
        <v>0</v>
      </c>
    </row>
    <row r="3407" spans="1:6" ht="11.25">
      <c r="A3407" s="44">
        <v>38967.66388888889</v>
      </c>
      <c r="D3407" s="40" t="s">
        <v>0</v>
      </c>
      <c r="E3407" s="40" t="s">
        <v>0</v>
      </c>
      <c r="F3407" s="40" t="s">
        <v>0</v>
      </c>
    </row>
    <row r="3408" spans="1:9" ht="11.25">
      <c r="A3408" s="44">
        <v>38967.67013888889</v>
      </c>
      <c r="G3408" s="40" t="s">
        <v>0</v>
      </c>
      <c r="I3408" s="40" t="s">
        <v>0</v>
      </c>
    </row>
    <row r="3409" spans="1:3" ht="11.25">
      <c r="A3409" s="44">
        <v>38967.73819444444</v>
      </c>
      <c r="C3409" s="40" t="s">
        <v>0</v>
      </c>
    </row>
    <row r="3410" spans="1:9" ht="11.25">
      <c r="A3410" s="44">
        <v>38968.43541666667</v>
      </c>
      <c r="G3410" s="40" t="s">
        <v>0</v>
      </c>
      <c r="I3410" s="40" t="s">
        <v>0</v>
      </c>
    </row>
    <row r="3411" spans="1:6" ht="11.25">
      <c r="A3411" s="44">
        <v>38968.44236111111</v>
      </c>
      <c r="D3411" s="40" t="s">
        <v>0</v>
      </c>
      <c r="E3411" s="40" t="s">
        <v>0</v>
      </c>
      <c r="F3411" s="40" t="s">
        <v>0</v>
      </c>
    </row>
    <row r="3412" spans="1:3" ht="11.25">
      <c r="A3412" s="44">
        <v>38968.46111111111</v>
      </c>
      <c r="B3412" s="40" t="s">
        <v>0</v>
      </c>
      <c r="C3412" s="40" t="s">
        <v>0</v>
      </c>
    </row>
    <row r="3413" spans="1:3" ht="11.25">
      <c r="A3413" s="44">
        <v>38968.67847222222</v>
      </c>
      <c r="B3413" s="40" t="s">
        <v>0</v>
      </c>
      <c r="C3413" s="40" t="s">
        <v>0</v>
      </c>
    </row>
    <row r="3414" spans="1:6" ht="11.25">
      <c r="A3414" s="44">
        <v>38969.07083333333</v>
      </c>
      <c r="E3414" s="40" t="s">
        <v>0</v>
      </c>
      <c r="F3414" s="40" t="s">
        <v>0</v>
      </c>
    </row>
    <row r="3415" spans="1:9" ht="11.25">
      <c r="A3415" s="44">
        <v>38969.62222222222</v>
      </c>
      <c r="G3415" s="40" t="s">
        <v>0</v>
      </c>
      <c r="I3415" s="40" t="s">
        <v>0</v>
      </c>
    </row>
    <row r="3416" spans="1:6" ht="11.25">
      <c r="A3416" s="44">
        <v>38969.62847222222</v>
      </c>
      <c r="D3416" s="40" t="s">
        <v>0</v>
      </c>
      <c r="E3416" s="40" t="s">
        <v>0</v>
      </c>
      <c r="F3416" s="40" t="s">
        <v>0</v>
      </c>
    </row>
    <row r="3417" spans="1:3" ht="11.25">
      <c r="A3417" s="44">
        <v>38969.725694444445</v>
      </c>
      <c r="B3417" s="40" t="s">
        <v>0</v>
      </c>
      <c r="C3417" s="40" t="s">
        <v>0</v>
      </c>
    </row>
    <row r="3418" spans="1:3" ht="11.25">
      <c r="A3418" s="44">
        <v>38970.98472222222</v>
      </c>
      <c r="B3418" s="40" t="s">
        <v>0</v>
      </c>
      <c r="C3418" s="40" t="s">
        <v>0</v>
      </c>
    </row>
    <row r="3419" spans="1:6" ht="11.25">
      <c r="A3419" s="44">
        <v>38970.990277777775</v>
      </c>
      <c r="D3419" s="40" t="s">
        <v>0</v>
      </c>
      <c r="E3419" s="40" t="s">
        <v>0</v>
      </c>
      <c r="F3419" s="40" t="s">
        <v>0</v>
      </c>
    </row>
    <row r="3420" spans="1:9" ht="11.25">
      <c r="A3420" s="44">
        <v>38971.470138888886</v>
      </c>
      <c r="G3420" s="40" t="s">
        <v>0</v>
      </c>
      <c r="I3420" s="40" t="s">
        <v>0</v>
      </c>
    </row>
    <row r="3421" spans="1:6" ht="11.25">
      <c r="A3421" s="44">
        <v>38971.47708333333</v>
      </c>
      <c r="D3421" s="40" t="s">
        <v>0</v>
      </c>
      <c r="E3421" s="40" t="s">
        <v>0</v>
      </c>
      <c r="F3421" s="40" t="s">
        <v>0</v>
      </c>
    </row>
    <row r="3422" spans="1:3" ht="11.25">
      <c r="A3422" s="44">
        <v>38971.48402777778</v>
      </c>
      <c r="B3422" s="40" t="s">
        <v>0</v>
      </c>
      <c r="C3422" s="40" t="s">
        <v>0</v>
      </c>
    </row>
    <row r="3423" spans="1:3" ht="11.25">
      <c r="A3423" s="44">
        <v>38971.71875</v>
      </c>
      <c r="B3423" s="40" t="s">
        <v>0</v>
      </c>
      <c r="C3423" s="40" t="s">
        <v>0</v>
      </c>
    </row>
    <row r="3424" spans="1:6" ht="11.25">
      <c r="A3424" s="44">
        <v>38971.82430555556</v>
      </c>
      <c r="D3424" s="40" t="s">
        <v>0</v>
      </c>
      <c r="E3424" s="40" t="s">
        <v>0</v>
      </c>
      <c r="F3424" s="40" t="s">
        <v>0</v>
      </c>
    </row>
    <row r="3425" spans="1:9" ht="11.25">
      <c r="A3425" s="44">
        <v>38971.83125</v>
      </c>
      <c r="G3425" s="40" t="s">
        <v>0</v>
      </c>
      <c r="I3425" s="40" t="s">
        <v>0</v>
      </c>
    </row>
    <row r="3426" spans="1:9" ht="11.25">
      <c r="A3426" s="44">
        <v>38972.43541666667</v>
      </c>
      <c r="G3426" s="40" t="s">
        <v>0</v>
      </c>
      <c r="I3426" s="40" t="s">
        <v>0</v>
      </c>
    </row>
    <row r="3427" spans="1:6" ht="11.25">
      <c r="A3427" s="44">
        <v>38972.44236111111</v>
      </c>
      <c r="D3427" s="40" t="s">
        <v>0</v>
      </c>
      <c r="E3427" s="40" t="s">
        <v>0</v>
      </c>
      <c r="F3427" s="40" t="s">
        <v>0</v>
      </c>
    </row>
    <row r="3428" spans="1:3" ht="11.25">
      <c r="A3428" s="44">
        <v>38972.44930555556</v>
      </c>
      <c r="B3428" s="40" t="s">
        <v>0</v>
      </c>
      <c r="C3428" s="40" t="s">
        <v>0</v>
      </c>
    </row>
    <row r="3429" spans="1:3" ht="11.25">
      <c r="A3429" s="44">
        <v>38972.64444444444</v>
      </c>
      <c r="B3429" s="40" t="s">
        <v>0</v>
      </c>
      <c r="C3429" s="40" t="s">
        <v>0</v>
      </c>
    </row>
    <row r="3430" spans="1:4" ht="11.25">
      <c r="A3430" s="44">
        <v>38972.66875</v>
      </c>
      <c r="D3430" s="40" t="s">
        <v>0</v>
      </c>
    </row>
    <row r="3431" spans="1:4" ht="11.25">
      <c r="A3431" s="44">
        <v>38972.70486111111</v>
      </c>
      <c r="D3431" s="40" t="s">
        <v>0</v>
      </c>
    </row>
    <row r="3432" spans="1:3" ht="11.25">
      <c r="A3432" s="44">
        <v>38972.99930555555</v>
      </c>
      <c r="B3432" s="40" t="s">
        <v>0</v>
      </c>
      <c r="C3432" s="40" t="s">
        <v>0</v>
      </c>
    </row>
    <row r="3433" spans="1:9" ht="11.25">
      <c r="A3433" s="44">
        <v>38973.470138888886</v>
      </c>
      <c r="G3433" s="40" t="s">
        <v>0</v>
      </c>
      <c r="I3433" s="40" t="s">
        <v>0</v>
      </c>
    </row>
    <row r="3434" spans="1:6" ht="11.25">
      <c r="A3434" s="44">
        <v>38973.47777777778</v>
      </c>
      <c r="D3434" s="40" t="s">
        <v>0</v>
      </c>
      <c r="E3434" s="40" t="s">
        <v>0</v>
      </c>
      <c r="F3434" s="40" t="s">
        <v>0</v>
      </c>
    </row>
    <row r="3435" spans="1:3" ht="11.25">
      <c r="A3435" s="44">
        <v>38973.48472222222</v>
      </c>
      <c r="B3435" s="40" t="s">
        <v>0</v>
      </c>
      <c r="C3435" s="40" t="s">
        <v>0</v>
      </c>
    </row>
    <row r="3436" spans="1:3" ht="11.25">
      <c r="A3436" s="44">
        <v>38973.729166666664</v>
      </c>
      <c r="B3436" s="40" t="s">
        <v>0</v>
      </c>
      <c r="C3436" s="40" t="s">
        <v>0</v>
      </c>
    </row>
    <row r="3437" spans="1:6" ht="11.25">
      <c r="A3437" s="44">
        <v>38973.970138888886</v>
      </c>
      <c r="D3437" s="40" t="s">
        <v>0</v>
      </c>
      <c r="E3437" s="40" t="s">
        <v>0</v>
      </c>
      <c r="F3437" s="40" t="s">
        <v>0</v>
      </c>
    </row>
    <row r="3438" spans="1:9" ht="11.25">
      <c r="A3438" s="44">
        <v>38973.97638888889</v>
      </c>
      <c r="G3438" s="40" t="s">
        <v>0</v>
      </c>
      <c r="I3438" s="40" t="s">
        <v>0</v>
      </c>
    </row>
    <row r="3439" spans="1:9" ht="11.25">
      <c r="A3439" s="44">
        <v>38974.46319444444</v>
      </c>
      <c r="G3439" s="40" t="s">
        <v>0</v>
      </c>
      <c r="I3439" s="40" t="s">
        <v>0</v>
      </c>
    </row>
    <row r="3440" spans="1:6" ht="11.25">
      <c r="A3440" s="44">
        <v>38974.46944444445</v>
      </c>
      <c r="D3440" s="40" t="s">
        <v>0</v>
      </c>
      <c r="E3440" s="40" t="s">
        <v>0</v>
      </c>
      <c r="F3440" s="40" t="s">
        <v>0</v>
      </c>
    </row>
    <row r="3441" spans="1:3" ht="11.25">
      <c r="A3441" s="44">
        <v>38974.47430555556</v>
      </c>
      <c r="B3441" s="40" t="s">
        <v>0</v>
      </c>
      <c r="C3441" s="40" t="s">
        <v>0</v>
      </c>
    </row>
    <row r="3442" spans="1:3" ht="11.25">
      <c r="A3442" s="44">
        <v>38974.674305555556</v>
      </c>
      <c r="B3442" s="40" t="s">
        <v>0</v>
      </c>
      <c r="C3442" s="40" t="s">
        <v>0</v>
      </c>
    </row>
    <row r="3443" spans="1:3" ht="11.25">
      <c r="A3443" s="44">
        <v>38974.71805555555</v>
      </c>
      <c r="B3443" s="40" t="s">
        <v>0</v>
      </c>
      <c r="C3443" s="40" t="s">
        <v>0</v>
      </c>
    </row>
    <row r="3444" spans="1:9" ht="11.25">
      <c r="A3444" s="44">
        <v>38975.69305555556</v>
      </c>
      <c r="G3444" s="40" t="s">
        <v>0</v>
      </c>
      <c r="I3444" s="40" t="s">
        <v>0</v>
      </c>
    </row>
    <row r="3445" spans="1:6" ht="11.25">
      <c r="A3445" s="44">
        <v>38975.70486111111</v>
      </c>
      <c r="D3445" s="40" t="s">
        <v>0</v>
      </c>
      <c r="E3445" s="40" t="s">
        <v>0</v>
      </c>
      <c r="F3445" s="40" t="s">
        <v>0</v>
      </c>
    </row>
    <row r="3446" spans="1:6" ht="11.25">
      <c r="A3446" s="44">
        <v>38975.756944444445</v>
      </c>
      <c r="D3446" s="40" t="s">
        <v>0</v>
      </c>
      <c r="E3446" s="40" t="s">
        <v>0</v>
      </c>
      <c r="F3446" s="40" t="s">
        <v>0</v>
      </c>
    </row>
    <row r="3447" spans="1:9" ht="11.25">
      <c r="A3447" s="44">
        <v>38975.82152777778</v>
      </c>
      <c r="G3447" s="40" t="s">
        <v>0</v>
      </c>
      <c r="I3447" s="40" t="s">
        <v>0</v>
      </c>
    </row>
    <row r="3448" spans="1:3" ht="11.25">
      <c r="A3448" s="44">
        <v>38977.67916666667</v>
      </c>
      <c r="B3448" s="40" t="s">
        <v>0</v>
      </c>
      <c r="C3448" s="40" t="s">
        <v>0</v>
      </c>
    </row>
    <row r="3449" spans="1:9" ht="11.25">
      <c r="A3449" s="44">
        <v>38978.436111111114</v>
      </c>
      <c r="G3449" s="40" t="s">
        <v>0</v>
      </c>
      <c r="I3449" s="40" t="s">
        <v>0</v>
      </c>
    </row>
    <row r="3450" spans="1:6" ht="11.25">
      <c r="A3450" s="44">
        <v>38978.44375</v>
      </c>
      <c r="D3450" s="40" t="s">
        <v>0</v>
      </c>
      <c r="E3450" s="40" t="s">
        <v>0</v>
      </c>
      <c r="F3450" s="40" t="s">
        <v>0</v>
      </c>
    </row>
    <row r="3451" spans="1:3" ht="11.25">
      <c r="A3451" s="44">
        <v>38978.44861111111</v>
      </c>
      <c r="B3451" s="40" t="s">
        <v>0</v>
      </c>
      <c r="C3451" s="40" t="s">
        <v>0</v>
      </c>
    </row>
    <row r="3452" spans="1:6" ht="11.25">
      <c r="A3452" s="44">
        <v>38978.67638888889</v>
      </c>
      <c r="E3452" s="40" t="s">
        <v>0</v>
      </c>
      <c r="F3452" s="40" t="s">
        <v>0</v>
      </c>
    </row>
    <row r="3453" spans="1:3" ht="11.25">
      <c r="A3453" s="44">
        <v>38978.94236111111</v>
      </c>
      <c r="B3453" s="40" t="s">
        <v>0</v>
      </c>
      <c r="C3453" s="40" t="s">
        <v>0</v>
      </c>
    </row>
    <row r="3454" spans="1:6" ht="11.25">
      <c r="A3454" s="44">
        <v>38978.947222222225</v>
      </c>
      <c r="D3454" s="40" t="s">
        <v>0</v>
      </c>
      <c r="E3454" s="40" t="s">
        <v>0</v>
      </c>
      <c r="F3454" s="40" t="s">
        <v>0</v>
      </c>
    </row>
    <row r="3455" spans="1:9" ht="11.25">
      <c r="A3455" s="44">
        <v>38979.45</v>
      </c>
      <c r="G3455" s="40" t="s">
        <v>0</v>
      </c>
      <c r="I3455" s="40" t="s">
        <v>0</v>
      </c>
    </row>
    <row r="3456" spans="1:6" ht="11.25">
      <c r="A3456" s="44">
        <v>38979.45625</v>
      </c>
      <c r="D3456" s="40" t="s">
        <v>0</v>
      </c>
      <c r="E3456" s="40" t="s">
        <v>0</v>
      </c>
      <c r="F3456" s="40" t="s">
        <v>0</v>
      </c>
    </row>
    <row r="3457" spans="1:3" ht="11.25">
      <c r="A3457" s="44">
        <v>38979.461805555555</v>
      </c>
      <c r="B3457" s="40" t="s">
        <v>0</v>
      </c>
      <c r="C3457" s="40" t="s">
        <v>0</v>
      </c>
    </row>
    <row r="3458" spans="1:3" ht="11.25">
      <c r="A3458" s="44">
        <v>38979.70138888889</v>
      </c>
      <c r="B3458" s="40" t="s">
        <v>0</v>
      </c>
      <c r="C3458" s="40" t="s">
        <v>0</v>
      </c>
    </row>
    <row r="3459" spans="1:6" ht="11.25">
      <c r="A3459" s="44">
        <v>38979.98333333333</v>
      </c>
      <c r="D3459" s="40" t="s">
        <v>0</v>
      </c>
      <c r="E3459" s="40" t="s">
        <v>0</v>
      </c>
      <c r="F3459" s="40" t="s">
        <v>0</v>
      </c>
    </row>
    <row r="3460" spans="1:9" ht="11.25">
      <c r="A3460" s="44">
        <v>38979.990277777775</v>
      </c>
      <c r="G3460" s="40" t="s">
        <v>0</v>
      </c>
      <c r="I3460" s="40" t="s">
        <v>0</v>
      </c>
    </row>
    <row r="3461" spans="1:6" ht="11.25">
      <c r="A3461" s="44">
        <v>38980.21597222222</v>
      </c>
      <c r="D3461" s="40" t="s">
        <v>0</v>
      </c>
      <c r="E3461" s="40" t="s">
        <v>0</v>
      </c>
      <c r="F3461" s="40" t="s">
        <v>0</v>
      </c>
    </row>
    <row r="3462" spans="1:3" ht="11.25">
      <c r="A3462" s="44">
        <v>38980.220138888886</v>
      </c>
      <c r="B3462" s="40" t="s">
        <v>0</v>
      </c>
      <c r="C3462" s="40" t="s">
        <v>0</v>
      </c>
    </row>
    <row r="3463" spans="1:3" ht="11.25">
      <c r="A3463" s="44">
        <v>38980.24791666667</v>
      </c>
      <c r="B3463" s="40" t="s">
        <v>0</v>
      </c>
      <c r="C3463" s="40" t="s">
        <v>0</v>
      </c>
    </row>
    <row r="3464" spans="1:6" ht="11.25">
      <c r="A3464" s="44">
        <v>38980.25208333333</v>
      </c>
      <c r="D3464" s="40" t="s">
        <v>0</v>
      </c>
      <c r="E3464" s="40" t="s">
        <v>0</v>
      </c>
      <c r="F3464" s="40" t="s">
        <v>0</v>
      </c>
    </row>
    <row r="3465" spans="1:6" ht="11.25">
      <c r="A3465" s="44">
        <v>38980.31597222222</v>
      </c>
      <c r="D3465" s="40" t="s">
        <v>0</v>
      </c>
      <c r="E3465" s="40" t="s">
        <v>0</v>
      </c>
      <c r="F3465" s="40" t="s">
        <v>0</v>
      </c>
    </row>
    <row r="3466" spans="1:3" ht="11.25">
      <c r="A3466" s="44">
        <v>38980.32013888889</v>
      </c>
      <c r="B3466" s="40" t="s">
        <v>0</v>
      </c>
      <c r="C3466" s="40" t="s">
        <v>0</v>
      </c>
    </row>
    <row r="3467" spans="1:3" ht="11.25">
      <c r="A3467" s="44">
        <v>38980.339583333334</v>
      </c>
      <c r="B3467" s="40" t="s">
        <v>0</v>
      </c>
      <c r="C3467" s="40" t="s">
        <v>0</v>
      </c>
    </row>
    <row r="3468" spans="1:6" ht="11.25">
      <c r="A3468" s="44">
        <v>38980.34375</v>
      </c>
      <c r="D3468" s="40" t="s">
        <v>0</v>
      </c>
      <c r="E3468" s="40" t="s">
        <v>0</v>
      </c>
      <c r="F3468" s="40" t="s">
        <v>0</v>
      </c>
    </row>
    <row r="3469" spans="1:6" ht="11.25">
      <c r="A3469" s="44">
        <v>38980.41111111111</v>
      </c>
      <c r="D3469" s="40" t="s">
        <v>0</v>
      </c>
      <c r="E3469" s="40" t="s">
        <v>0</v>
      </c>
      <c r="F3469" s="40" t="s">
        <v>0</v>
      </c>
    </row>
    <row r="3470" spans="1:3" ht="11.25">
      <c r="A3470" s="44">
        <v>38980.41527777778</v>
      </c>
      <c r="B3470" s="40" t="s">
        <v>0</v>
      </c>
      <c r="C3470" s="40" t="s">
        <v>0</v>
      </c>
    </row>
    <row r="3471" spans="1:9" ht="11.25">
      <c r="A3471" s="44">
        <v>38980.43541666667</v>
      </c>
      <c r="G3471" s="40" t="s">
        <v>0</v>
      </c>
      <c r="I3471" s="40" t="s">
        <v>0</v>
      </c>
    </row>
    <row r="3472" spans="1:3" ht="11.25">
      <c r="A3472" s="44">
        <v>38980.4375</v>
      </c>
      <c r="B3472" s="40" t="s">
        <v>0</v>
      </c>
      <c r="C3472" s="40" t="s">
        <v>0</v>
      </c>
    </row>
    <row r="3473" spans="1:6" ht="11.25">
      <c r="A3473" s="44">
        <v>38980.441666666666</v>
      </c>
      <c r="D3473" s="40" t="s">
        <v>0</v>
      </c>
      <c r="E3473" s="40" t="s">
        <v>0</v>
      </c>
      <c r="F3473" s="40" t="s">
        <v>0</v>
      </c>
    </row>
    <row r="3474" spans="1:3" ht="11.25">
      <c r="A3474" s="44">
        <v>38980.447916666664</v>
      </c>
      <c r="B3474" s="40" t="s">
        <v>0</v>
      </c>
      <c r="C3474" s="40" t="s">
        <v>0</v>
      </c>
    </row>
    <row r="3475" spans="1:3" ht="11.25">
      <c r="A3475" s="44">
        <v>38980.68472222222</v>
      </c>
      <c r="B3475" s="40" t="s">
        <v>0</v>
      </c>
      <c r="C3475" s="40" t="s">
        <v>0</v>
      </c>
    </row>
    <row r="3476" spans="1:6" ht="11.25">
      <c r="A3476" s="44">
        <v>38980.691666666666</v>
      </c>
      <c r="D3476" s="40" t="s">
        <v>0</v>
      </c>
      <c r="E3476" s="40" t="s">
        <v>0</v>
      </c>
      <c r="F3476" s="40" t="s">
        <v>0</v>
      </c>
    </row>
    <row r="3477" spans="1:9" ht="11.25">
      <c r="A3477" s="44">
        <v>38980.69930555556</v>
      </c>
      <c r="G3477" s="40" t="s">
        <v>0</v>
      </c>
      <c r="I3477" s="40" t="s">
        <v>0</v>
      </c>
    </row>
    <row r="3478" spans="1:9" ht="11.25">
      <c r="A3478" s="44">
        <v>38980.868055555555</v>
      </c>
      <c r="I3478" s="40" t="s">
        <v>0</v>
      </c>
    </row>
    <row r="3479" spans="1:9" ht="11.25">
      <c r="A3479" s="44">
        <v>38981.455555555556</v>
      </c>
      <c r="G3479" s="40" t="s">
        <v>0</v>
      </c>
      <c r="I3479" s="40" t="s">
        <v>0</v>
      </c>
    </row>
    <row r="3480" spans="1:6" ht="11.25">
      <c r="A3480" s="44">
        <v>38981.4625</v>
      </c>
      <c r="D3480" s="40" t="s">
        <v>0</v>
      </c>
      <c r="E3480" s="40" t="s">
        <v>0</v>
      </c>
      <c r="F3480" s="40" t="s">
        <v>0</v>
      </c>
    </row>
    <row r="3481" spans="1:3" ht="11.25">
      <c r="A3481" s="44">
        <v>38981.46875</v>
      </c>
      <c r="B3481" s="40" t="s">
        <v>0</v>
      </c>
      <c r="C3481" s="40" t="s">
        <v>0</v>
      </c>
    </row>
    <row r="3482" spans="1:9" ht="11.25">
      <c r="A3482" s="44">
        <v>38981.55902777778</v>
      </c>
      <c r="I3482" s="40" t="s">
        <v>0</v>
      </c>
    </row>
    <row r="3483" spans="1:9" ht="11.25">
      <c r="A3483" s="44">
        <v>38981.58611111111</v>
      </c>
      <c r="I3483" s="40" t="s">
        <v>0</v>
      </c>
    </row>
    <row r="3484" spans="1:9" ht="11.25">
      <c r="A3484" s="44">
        <v>38981.65972222222</v>
      </c>
      <c r="I3484" s="40" t="s">
        <v>0</v>
      </c>
    </row>
    <row r="3485" spans="1:9" ht="11.25">
      <c r="A3485" s="44">
        <v>38981.68680555555</v>
      </c>
      <c r="I3485" s="40" t="s">
        <v>0</v>
      </c>
    </row>
    <row r="3486" spans="1:3" ht="11.25">
      <c r="A3486" s="44">
        <v>38981.70625</v>
      </c>
      <c r="B3486" s="40" t="s">
        <v>0</v>
      </c>
      <c r="C3486" s="40" t="s">
        <v>0</v>
      </c>
    </row>
    <row r="3487" spans="1:9" ht="11.25">
      <c r="A3487" s="44">
        <v>38981.71111111111</v>
      </c>
      <c r="I3487" s="40" t="s">
        <v>0</v>
      </c>
    </row>
    <row r="3488" spans="1:9" ht="11.25">
      <c r="A3488" s="44">
        <v>38981.73819444444</v>
      </c>
      <c r="I3488" s="40" t="s">
        <v>0</v>
      </c>
    </row>
    <row r="3489" spans="1:3" ht="11.25">
      <c r="A3489" s="44">
        <v>38981.84027777778</v>
      </c>
      <c r="C3489" s="40" t="s">
        <v>0</v>
      </c>
    </row>
    <row r="3490" spans="1:9" ht="11.25">
      <c r="A3490" s="44">
        <v>38982.427777777775</v>
      </c>
      <c r="G3490" s="40" t="s">
        <v>0</v>
      </c>
      <c r="I3490" s="40" t="s">
        <v>0</v>
      </c>
    </row>
    <row r="3491" spans="1:6" ht="11.25">
      <c r="A3491" s="44">
        <v>38982.43472222222</v>
      </c>
      <c r="D3491" s="40" t="s">
        <v>0</v>
      </c>
      <c r="E3491" s="40" t="s">
        <v>0</v>
      </c>
      <c r="F3491" s="40" t="s">
        <v>0</v>
      </c>
    </row>
    <row r="3492" spans="1:3" ht="11.25">
      <c r="A3492" s="44">
        <v>38982.44027777778</v>
      </c>
      <c r="B3492" s="40" t="s">
        <v>0</v>
      </c>
      <c r="C3492" s="40" t="s">
        <v>0</v>
      </c>
    </row>
    <row r="3493" spans="1:3" ht="11.25">
      <c r="A3493" s="44">
        <v>38982.635416666664</v>
      </c>
      <c r="B3493" s="40" t="s">
        <v>0</v>
      </c>
      <c r="C3493" s="40" t="s">
        <v>0</v>
      </c>
    </row>
    <row r="3494" spans="1:6" ht="11.25">
      <c r="A3494" s="44">
        <v>38982.64236111111</v>
      </c>
      <c r="D3494" s="40" t="s">
        <v>0</v>
      </c>
      <c r="E3494" s="40" t="s">
        <v>0</v>
      </c>
      <c r="F3494" s="40" t="s">
        <v>0</v>
      </c>
    </row>
    <row r="3495" spans="1:9" ht="11.25">
      <c r="A3495" s="44">
        <v>38982.65069444444</v>
      </c>
      <c r="G3495" s="40" t="s">
        <v>0</v>
      </c>
      <c r="I3495" s="40" t="s">
        <v>0</v>
      </c>
    </row>
    <row r="3496" spans="1:6" ht="11.25">
      <c r="A3496" s="44">
        <v>38982.790972222225</v>
      </c>
      <c r="D3496" s="40" t="s">
        <v>0</v>
      </c>
      <c r="E3496" s="40" t="s">
        <v>0</v>
      </c>
      <c r="F3496" s="40" t="s">
        <v>0</v>
      </c>
    </row>
    <row r="3497" spans="1:9" ht="11.25">
      <c r="A3497" s="44">
        <v>38982.79861111111</v>
      </c>
      <c r="G3497" s="40" t="s">
        <v>0</v>
      </c>
      <c r="I3497" s="40" t="s">
        <v>0</v>
      </c>
    </row>
    <row r="3498" spans="1:9" ht="11.25">
      <c r="A3498" s="44">
        <v>38983.55069444444</v>
      </c>
      <c r="G3498" s="40" t="s">
        <v>0</v>
      </c>
      <c r="I3498" s="40" t="s">
        <v>0</v>
      </c>
    </row>
    <row r="3499" spans="1:6" ht="11.25">
      <c r="A3499" s="44">
        <v>38983.55763888889</v>
      </c>
      <c r="D3499" s="40" t="s">
        <v>0</v>
      </c>
      <c r="E3499" s="40" t="s">
        <v>0</v>
      </c>
      <c r="F3499" s="40" t="s">
        <v>0</v>
      </c>
    </row>
    <row r="3500" spans="1:9" ht="11.25">
      <c r="A3500" s="44">
        <v>38984.665972222225</v>
      </c>
      <c r="G3500" s="40" t="s">
        <v>0</v>
      </c>
      <c r="I3500" s="40" t="s">
        <v>0</v>
      </c>
    </row>
    <row r="3501" spans="1:6" ht="11.25">
      <c r="A3501" s="44">
        <v>38984.67222222222</v>
      </c>
      <c r="E3501" s="40" t="s">
        <v>0</v>
      </c>
      <c r="F3501" s="40" t="s">
        <v>0</v>
      </c>
    </row>
    <row r="3502" spans="1:9" ht="11.25">
      <c r="A3502" s="44">
        <v>38984.90625</v>
      </c>
      <c r="I3502" s="40" t="s">
        <v>0</v>
      </c>
    </row>
    <row r="3503" spans="1:9" ht="11.25">
      <c r="A3503" s="44">
        <v>38985.27847222222</v>
      </c>
      <c r="I3503" s="40" t="s">
        <v>0</v>
      </c>
    </row>
    <row r="3504" spans="1:9" ht="11.25">
      <c r="A3504" s="44">
        <v>38985.35277777778</v>
      </c>
      <c r="I3504" s="42" t="s">
        <v>1</v>
      </c>
    </row>
    <row r="3505" spans="1:9" ht="11.25">
      <c r="A3505" s="44">
        <v>38985.455555555556</v>
      </c>
      <c r="G3505" s="40" t="s">
        <v>0</v>
      </c>
      <c r="I3505" s="40" t="s">
        <v>0</v>
      </c>
    </row>
    <row r="3506" spans="1:6" ht="11.25">
      <c r="A3506" s="44">
        <v>38985.4625</v>
      </c>
      <c r="D3506" s="40" t="s">
        <v>0</v>
      </c>
      <c r="E3506" s="40" t="s">
        <v>0</v>
      </c>
      <c r="F3506" s="40" t="s">
        <v>0</v>
      </c>
    </row>
    <row r="3507" spans="1:3" ht="11.25">
      <c r="A3507" s="44">
        <v>38985.572916666664</v>
      </c>
      <c r="B3507" s="40" t="s">
        <v>0</v>
      </c>
      <c r="C3507" s="40" t="s">
        <v>0</v>
      </c>
    </row>
    <row r="3508" spans="1:9" ht="11.25">
      <c r="A3508" s="44">
        <v>38985.606944444444</v>
      </c>
      <c r="I3508" s="40" t="s">
        <v>0</v>
      </c>
    </row>
    <row r="3509" spans="1:3" ht="11.25">
      <c r="A3509" s="44">
        <v>38985.631944444445</v>
      </c>
      <c r="B3509" s="40" t="s">
        <v>0</v>
      </c>
      <c r="C3509" s="40" t="s">
        <v>0</v>
      </c>
    </row>
    <row r="3510" spans="1:9" ht="11.25">
      <c r="A3510" s="44">
        <v>38985.65069444444</v>
      </c>
      <c r="I3510" s="40" t="s">
        <v>0</v>
      </c>
    </row>
    <row r="3511" spans="1:9" ht="11.25">
      <c r="A3511" s="44">
        <v>38985.717361111114</v>
      </c>
      <c r="I3511" s="40" t="s">
        <v>0</v>
      </c>
    </row>
    <row r="3512" spans="1:3" ht="11.25">
      <c r="A3512" s="44">
        <v>38985.94375</v>
      </c>
      <c r="B3512" s="40" t="s">
        <v>0</v>
      </c>
      <c r="C3512" s="40" t="s">
        <v>0</v>
      </c>
    </row>
    <row r="3513" spans="1:6" ht="11.25">
      <c r="A3513" s="44">
        <v>38985.94861111111</v>
      </c>
      <c r="D3513" s="40" t="s">
        <v>0</v>
      </c>
      <c r="E3513" s="40" t="s">
        <v>0</v>
      </c>
      <c r="F3513" s="40" t="s">
        <v>0</v>
      </c>
    </row>
    <row r="3514" spans="1:9" ht="11.25">
      <c r="A3514" s="44">
        <v>38986.37152777778</v>
      </c>
      <c r="I3514" s="42" t="s">
        <v>1</v>
      </c>
    </row>
    <row r="3515" spans="1:6" ht="11.25">
      <c r="A3515" s="44">
        <v>38986.506944444445</v>
      </c>
      <c r="E3515" s="40" t="s">
        <v>0</v>
      </c>
      <c r="F3515" s="40" t="s">
        <v>0</v>
      </c>
    </row>
    <row r="3516" spans="1:9" ht="11.25">
      <c r="A3516" s="44">
        <v>38986.56458333333</v>
      </c>
      <c r="I3516" s="40" t="s">
        <v>0</v>
      </c>
    </row>
    <row r="3517" spans="1:9" ht="11.25">
      <c r="A3517" s="44">
        <v>38986.59375</v>
      </c>
      <c r="I3517" s="40" t="s">
        <v>0</v>
      </c>
    </row>
    <row r="3518" spans="1:9" ht="11.25">
      <c r="A3518" s="44">
        <v>38986.67638888889</v>
      </c>
      <c r="I3518" s="40" t="s">
        <v>0</v>
      </c>
    </row>
    <row r="3519" spans="1:9" ht="11.25">
      <c r="A3519" s="44">
        <v>38986.70208333333</v>
      </c>
      <c r="I3519" s="40" t="s">
        <v>0</v>
      </c>
    </row>
    <row r="3520" spans="1:4" ht="11.25">
      <c r="A3520" s="44">
        <v>38987.055555555555</v>
      </c>
      <c r="B3520" s="40" t="s">
        <v>0</v>
      </c>
      <c r="C3520" s="40" t="s">
        <v>0</v>
      </c>
      <c r="D3520" s="40" t="s">
        <v>0</v>
      </c>
    </row>
    <row r="3521" spans="1:6" ht="11.25">
      <c r="A3521" s="44">
        <v>38987.0625</v>
      </c>
      <c r="E3521" s="40" t="s">
        <v>0</v>
      </c>
      <c r="F3521" s="40" t="s">
        <v>0</v>
      </c>
    </row>
    <row r="3522" spans="1:9" ht="11.25">
      <c r="A3522" s="44">
        <v>38987.586805555555</v>
      </c>
      <c r="I3522" s="40" t="s">
        <v>0</v>
      </c>
    </row>
    <row r="3523" spans="1:9" ht="11.25">
      <c r="A3523" s="44">
        <v>38987.61319444444</v>
      </c>
      <c r="I3523" s="40" t="s">
        <v>0</v>
      </c>
    </row>
    <row r="3524" spans="1:9" ht="11.25">
      <c r="A3524" s="44">
        <v>38987.70138888889</v>
      </c>
      <c r="I3524" s="40" t="s">
        <v>0</v>
      </c>
    </row>
    <row r="3525" spans="1:9" ht="11.25">
      <c r="A3525" s="44">
        <v>38987.725</v>
      </c>
      <c r="I3525" s="40" t="s">
        <v>0</v>
      </c>
    </row>
    <row r="3526" spans="1:9" ht="11.25">
      <c r="A3526" s="44">
        <v>38987.75347222222</v>
      </c>
      <c r="I3526" s="40" t="s">
        <v>0</v>
      </c>
    </row>
    <row r="3527" spans="1:6" ht="11.25">
      <c r="A3527" s="44">
        <v>38987.99930555555</v>
      </c>
      <c r="F3527" s="40" t="s">
        <v>0</v>
      </c>
    </row>
    <row r="3528" spans="1:9" ht="11.25">
      <c r="A3528" s="44">
        <v>38988.00555555556</v>
      </c>
      <c r="G3528" s="40" t="s">
        <v>0</v>
      </c>
      <c r="I3528" s="40" t="s">
        <v>0</v>
      </c>
    </row>
    <row r="3529" spans="1:3" ht="11.25">
      <c r="A3529" s="44">
        <v>38988.74722222222</v>
      </c>
      <c r="C3529" s="40" t="s">
        <v>0</v>
      </c>
    </row>
    <row r="3530" spans="1:9" ht="11.25">
      <c r="A3530" s="44">
        <v>38989.45</v>
      </c>
      <c r="G3530" s="40" t="s">
        <v>0</v>
      </c>
      <c r="I3530" s="40" t="s">
        <v>0</v>
      </c>
    </row>
    <row r="3531" spans="1:6" ht="11.25">
      <c r="A3531" s="44">
        <v>38989.45625</v>
      </c>
      <c r="D3531" s="40" t="s">
        <v>0</v>
      </c>
      <c r="E3531" s="40" t="s">
        <v>0</v>
      </c>
      <c r="F3531" s="40" t="s">
        <v>0</v>
      </c>
    </row>
    <row r="3532" spans="1:3" ht="11.25">
      <c r="A3532" s="44">
        <v>38989.46388888889</v>
      </c>
      <c r="B3532" s="40" t="s">
        <v>0</v>
      </c>
      <c r="C3532" s="40" t="s">
        <v>0</v>
      </c>
    </row>
    <row r="3533" spans="1:9" ht="11.25">
      <c r="A3533" s="44">
        <v>38991.64513888889</v>
      </c>
      <c r="G3533" s="40" t="s">
        <v>0</v>
      </c>
      <c r="I3533" s="40" t="s">
        <v>0</v>
      </c>
    </row>
    <row r="3534" spans="1:6" ht="11.25">
      <c r="A3534" s="44">
        <v>38991.65138888889</v>
      </c>
      <c r="D3534" s="40" t="s">
        <v>0</v>
      </c>
      <c r="E3534" s="40" t="s">
        <v>0</v>
      </c>
      <c r="F3534" s="40" t="s">
        <v>0</v>
      </c>
    </row>
    <row r="3535" spans="1:6" ht="11.25">
      <c r="A3535" s="44">
        <v>38991.91458333333</v>
      </c>
      <c r="D3535" s="40" t="s">
        <v>0</v>
      </c>
      <c r="E3535" s="40" t="s">
        <v>0</v>
      </c>
      <c r="F3535" s="40" t="s">
        <v>0</v>
      </c>
    </row>
    <row r="3536" spans="1:9" ht="11.25">
      <c r="A3536" s="44">
        <v>38991.92152777778</v>
      </c>
      <c r="G3536" s="40" t="s">
        <v>0</v>
      </c>
      <c r="I3536" s="40" t="s">
        <v>0</v>
      </c>
    </row>
    <row r="3537" spans="1:9" ht="11.25">
      <c r="A3537" s="44">
        <v>38992.46944444445</v>
      </c>
      <c r="G3537" s="40" t="s">
        <v>0</v>
      </c>
      <c r="I3537" s="40" t="s">
        <v>0</v>
      </c>
    </row>
    <row r="3538" spans="1:6" ht="11.25">
      <c r="A3538" s="44">
        <v>38992.47638888889</v>
      </c>
      <c r="D3538" s="40" t="s">
        <v>0</v>
      </c>
      <c r="E3538" s="40" t="s">
        <v>0</v>
      </c>
      <c r="F3538" s="40" t="s">
        <v>0</v>
      </c>
    </row>
    <row r="3539" spans="1:3" ht="11.25">
      <c r="A3539" s="44">
        <v>38992.52777777778</v>
      </c>
      <c r="B3539" s="40" t="s">
        <v>0</v>
      </c>
      <c r="C3539" s="40" t="s">
        <v>0</v>
      </c>
    </row>
    <row r="3540" spans="1:3" ht="11.25">
      <c r="A3540" s="44">
        <v>38992.95694444444</v>
      </c>
      <c r="B3540" s="40" t="s">
        <v>0</v>
      </c>
      <c r="C3540" s="43" t="s">
        <v>35</v>
      </c>
    </row>
    <row r="3541" spans="1:6" ht="11.25">
      <c r="A3541" s="44">
        <v>38992.961805555555</v>
      </c>
      <c r="D3541" s="40" t="s">
        <v>0</v>
      </c>
      <c r="E3541" s="40" t="s">
        <v>0</v>
      </c>
      <c r="F3541" s="40" t="s">
        <v>0</v>
      </c>
    </row>
    <row r="3542" spans="1:9" ht="11.25">
      <c r="A3542" s="44">
        <v>38993.49791666667</v>
      </c>
      <c r="G3542" s="40" t="s">
        <v>0</v>
      </c>
      <c r="I3542" s="40" t="s">
        <v>0</v>
      </c>
    </row>
    <row r="3543" spans="1:6" ht="11.25">
      <c r="A3543" s="44">
        <v>38993.504166666666</v>
      </c>
      <c r="D3543" s="40" t="s">
        <v>0</v>
      </c>
      <c r="E3543" s="40" t="s">
        <v>0</v>
      </c>
      <c r="F3543" s="40" t="s">
        <v>0</v>
      </c>
    </row>
    <row r="3544" spans="1:3" ht="11.25">
      <c r="A3544" s="44">
        <v>38993.509722222225</v>
      </c>
      <c r="B3544" s="40" t="s">
        <v>0</v>
      </c>
      <c r="C3544" s="40" t="s">
        <v>0</v>
      </c>
    </row>
    <row r="3545" spans="1:6" ht="11.25">
      <c r="A3545" s="44">
        <v>38993.88958333333</v>
      </c>
      <c r="D3545" s="40" t="s">
        <v>0</v>
      </c>
      <c r="E3545" s="40" t="s">
        <v>0</v>
      </c>
      <c r="F3545" s="40" t="s">
        <v>0</v>
      </c>
    </row>
    <row r="3546" spans="1:9" ht="11.25">
      <c r="A3546" s="44">
        <v>38993.896527777775</v>
      </c>
      <c r="G3546" s="40" t="s">
        <v>0</v>
      </c>
      <c r="I3546" s="40" t="s">
        <v>0</v>
      </c>
    </row>
    <row r="3547" spans="1:9" ht="11.25">
      <c r="A3547" s="44">
        <v>38994.25902777778</v>
      </c>
      <c r="I3547" s="40" t="s">
        <v>0</v>
      </c>
    </row>
    <row r="3548" spans="1:9" ht="11.25">
      <c r="A3548" s="44">
        <v>38994.34166666667</v>
      </c>
      <c r="I3548" s="42" t="s">
        <v>1</v>
      </c>
    </row>
    <row r="3549" spans="1:9" ht="11.25">
      <c r="A3549" s="44">
        <v>38994.381944444445</v>
      </c>
      <c r="I3549" s="42" t="s">
        <v>1</v>
      </c>
    </row>
    <row r="3550" spans="1:9" ht="11.25">
      <c r="A3550" s="44">
        <v>38994.44652777778</v>
      </c>
      <c r="I3550" s="40" t="s">
        <v>0</v>
      </c>
    </row>
    <row r="3551" spans="1:9" ht="11.25">
      <c r="A3551" s="44">
        <v>38994.455555555556</v>
      </c>
      <c r="G3551" s="40" t="s">
        <v>0</v>
      </c>
      <c r="I3551" s="40" t="s">
        <v>0</v>
      </c>
    </row>
    <row r="3552" spans="1:6" ht="11.25">
      <c r="A3552" s="44">
        <v>38994.4625</v>
      </c>
      <c r="D3552" s="40" t="s">
        <v>0</v>
      </c>
      <c r="E3552" s="40" t="s">
        <v>0</v>
      </c>
      <c r="F3552" s="40" t="s">
        <v>0</v>
      </c>
    </row>
    <row r="3553" spans="1:3" ht="11.25">
      <c r="A3553" s="44">
        <v>38994.46944444445</v>
      </c>
      <c r="B3553" s="40" t="s">
        <v>0</v>
      </c>
      <c r="C3553" s="40" t="s">
        <v>0</v>
      </c>
    </row>
    <row r="3554" spans="1:9" ht="11.25">
      <c r="A3554" s="44">
        <v>38994.48541666667</v>
      </c>
      <c r="I3554" s="40" t="s">
        <v>0</v>
      </c>
    </row>
    <row r="3555" spans="1:3" ht="11.25">
      <c r="A3555" s="44">
        <v>38994.63888888889</v>
      </c>
      <c r="B3555" s="40" t="s">
        <v>0</v>
      </c>
      <c r="C3555" s="40" t="s">
        <v>0</v>
      </c>
    </row>
    <row r="3556" spans="1:6" ht="11.25">
      <c r="A3556" s="44">
        <v>38994.646527777775</v>
      </c>
      <c r="D3556" s="40" t="s">
        <v>0</v>
      </c>
      <c r="E3556" s="40" t="s">
        <v>0</v>
      </c>
      <c r="F3556" s="40" t="s">
        <v>0</v>
      </c>
    </row>
    <row r="3557" spans="1:9" ht="11.25">
      <c r="A3557" s="44">
        <v>38994.65347222222</v>
      </c>
      <c r="G3557" s="40" t="s">
        <v>0</v>
      </c>
      <c r="I3557" s="40" t="s">
        <v>0</v>
      </c>
    </row>
    <row r="3558" spans="1:9" ht="11.25">
      <c r="A3558" s="44">
        <v>38995.248611111114</v>
      </c>
      <c r="I3558" s="40" t="s">
        <v>0</v>
      </c>
    </row>
    <row r="3559" spans="1:9" ht="11.25">
      <c r="A3559" s="44">
        <v>38995.29722222222</v>
      </c>
      <c r="I3559" s="40" t="s">
        <v>0</v>
      </c>
    </row>
    <row r="3560" spans="1:9" ht="11.25">
      <c r="A3560" s="44">
        <v>38995.32777777778</v>
      </c>
      <c r="I3560" s="42" t="s">
        <v>1</v>
      </c>
    </row>
    <row r="3561" spans="1:9" ht="11.25">
      <c r="A3561" s="44">
        <v>38995.354166666664</v>
      </c>
      <c r="I3561" s="42" t="s">
        <v>1</v>
      </c>
    </row>
    <row r="3562" spans="1:9" ht="11.25">
      <c r="A3562" s="44">
        <v>38995.38263888889</v>
      </c>
      <c r="I3562" s="42" t="s">
        <v>1</v>
      </c>
    </row>
    <row r="3563" spans="1:9" ht="11.25">
      <c r="A3563" s="44">
        <v>38995.40625</v>
      </c>
      <c r="I3563" s="40" t="s">
        <v>0</v>
      </c>
    </row>
    <row r="3564" spans="1:9" ht="11.25">
      <c r="A3564" s="44">
        <v>38995.50555555556</v>
      </c>
      <c r="G3564" s="40" t="s">
        <v>0</v>
      </c>
      <c r="I3564" s="40" t="s">
        <v>0</v>
      </c>
    </row>
    <row r="3565" spans="1:6" ht="11.25">
      <c r="A3565" s="44">
        <v>38995.51180555556</v>
      </c>
      <c r="D3565" s="40" t="s">
        <v>0</v>
      </c>
      <c r="E3565" s="40" t="s">
        <v>0</v>
      </c>
      <c r="F3565" s="40" t="s">
        <v>0</v>
      </c>
    </row>
    <row r="3566" spans="1:3" ht="11.25">
      <c r="A3566" s="44">
        <v>38995.520833333336</v>
      </c>
      <c r="B3566" s="40" t="s">
        <v>0</v>
      </c>
      <c r="C3566" s="40" t="s">
        <v>0</v>
      </c>
    </row>
    <row r="3567" spans="1:3" ht="11.25">
      <c r="A3567" s="44">
        <v>38995.70486111111</v>
      </c>
      <c r="B3567" s="40" t="s">
        <v>0</v>
      </c>
      <c r="C3567" s="40" t="s">
        <v>0</v>
      </c>
    </row>
    <row r="3568" spans="1:6" ht="11.25">
      <c r="A3568" s="44">
        <v>38995.87847222222</v>
      </c>
      <c r="D3568" s="40" t="s">
        <v>0</v>
      </c>
      <c r="E3568" s="40" t="s">
        <v>0</v>
      </c>
      <c r="F3568" s="40" t="s">
        <v>0</v>
      </c>
    </row>
    <row r="3569" spans="1:9" ht="11.25">
      <c r="A3569" s="44">
        <v>38996.00555555556</v>
      </c>
      <c r="G3569" s="40" t="s">
        <v>0</v>
      </c>
      <c r="I3569" s="40" t="s">
        <v>0</v>
      </c>
    </row>
    <row r="3570" spans="1:9" ht="11.25">
      <c r="A3570" s="44">
        <v>38996.27361111111</v>
      </c>
      <c r="I3570" s="40" t="s">
        <v>0</v>
      </c>
    </row>
    <row r="3571" spans="1:9" ht="11.25">
      <c r="A3571" s="44">
        <v>38996.316666666666</v>
      </c>
      <c r="I3571" s="42" t="s">
        <v>1</v>
      </c>
    </row>
    <row r="3572" spans="1:9" ht="11.25">
      <c r="A3572" s="44">
        <v>38996.38125</v>
      </c>
      <c r="I3572" s="42" t="s">
        <v>1</v>
      </c>
    </row>
    <row r="3573" spans="1:9" ht="11.25">
      <c r="A3573" s="44">
        <v>38996.42638888889</v>
      </c>
      <c r="I3573" s="40" t="s">
        <v>0</v>
      </c>
    </row>
    <row r="3574" spans="1:9" ht="11.25">
      <c r="A3574" s="44">
        <v>38996.49444444444</v>
      </c>
      <c r="I3574" s="40" t="s">
        <v>0</v>
      </c>
    </row>
    <row r="3575" spans="1:9" ht="11.25">
      <c r="A3575" s="44">
        <v>38996.51180555556</v>
      </c>
      <c r="G3575" s="40" t="s">
        <v>0</v>
      </c>
      <c r="I3575" s="40" t="s">
        <v>0</v>
      </c>
    </row>
    <row r="3576" spans="1:6" ht="11.25">
      <c r="A3576" s="44">
        <v>38996.51527777778</v>
      </c>
      <c r="D3576" s="40" t="s">
        <v>0</v>
      </c>
      <c r="E3576" s="40" t="s">
        <v>0</v>
      </c>
      <c r="F3576" s="40" t="s">
        <v>0</v>
      </c>
    </row>
    <row r="3577" spans="1:3" ht="11.25">
      <c r="A3577" s="44">
        <v>38996.53472222222</v>
      </c>
      <c r="B3577" s="40" t="s">
        <v>0</v>
      </c>
      <c r="C3577" s="40" t="s">
        <v>0</v>
      </c>
    </row>
    <row r="3578" spans="1:3" ht="11.25">
      <c r="A3578" s="44">
        <v>38996.595138888886</v>
      </c>
      <c r="B3578" s="40" t="s">
        <v>0</v>
      </c>
      <c r="C3578" s="40" t="s">
        <v>0</v>
      </c>
    </row>
    <row r="3579" spans="1:6" ht="11.25">
      <c r="A3579" s="44">
        <v>38998.70347222222</v>
      </c>
      <c r="D3579" s="40" t="s">
        <v>0</v>
      </c>
      <c r="E3579" s="40" t="s">
        <v>0</v>
      </c>
      <c r="F3579" s="40" t="s">
        <v>0</v>
      </c>
    </row>
    <row r="3580" spans="1:9" ht="11.25">
      <c r="A3580" s="44">
        <v>38999.46041666667</v>
      </c>
      <c r="G3580" s="40" t="s">
        <v>0</v>
      </c>
      <c r="I3580" s="40" t="s">
        <v>0</v>
      </c>
    </row>
    <row r="3581" spans="1:6" ht="11.25">
      <c r="A3581" s="44">
        <v>38999.467361111114</v>
      </c>
      <c r="D3581" s="40" t="s">
        <v>0</v>
      </c>
      <c r="E3581" s="40" t="s">
        <v>0</v>
      </c>
      <c r="F3581" s="40" t="s">
        <v>0</v>
      </c>
    </row>
    <row r="3582" spans="1:3" ht="11.25">
      <c r="A3582" s="44">
        <v>38999.472916666666</v>
      </c>
      <c r="B3582" s="40" t="s">
        <v>0</v>
      </c>
      <c r="C3582" s="40" t="s">
        <v>0</v>
      </c>
    </row>
    <row r="3583" spans="1:3" ht="11.25">
      <c r="A3583" s="44">
        <v>38999.69583333333</v>
      </c>
      <c r="B3583" s="40" t="s">
        <v>0</v>
      </c>
      <c r="C3583" s="40" t="s">
        <v>0</v>
      </c>
    </row>
    <row r="3584" spans="1:6" ht="11.25">
      <c r="A3584" s="44">
        <v>38999.70347222222</v>
      </c>
      <c r="D3584" s="40" t="s">
        <v>0</v>
      </c>
      <c r="E3584" s="40" t="s">
        <v>0</v>
      </c>
      <c r="F3584" s="40" t="s">
        <v>0</v>
      </c>
    </row>
    <row r="3585" spans="1:9" ht="11.25">
      <c r="A3585" s="44">
        <v>39000.4625</v>
      </c>
      <c r="G3585" s="40" t="s">
        <v>0</v>
      </c>
      <c r="I3585" s="40" t="s">
        <v>0</v>
      </c>
    </row>
    <row r="3586" spans="1:6" ht="11.25">
      <c r="A3586" s="44">
        <v>39000.470138888886</v>
      </c>
      <c r="D3586" s="40" t="s">
        <v>0</v>
      </c>
      <c r="E3586" s="40" t="s">
        <v>0</v>
      </c>
      <c r="F3586" s="40" t="s">
        <v>0</v>
      </c>
    </row>
    <row r="3587" spans="1:3" ht="11.25">
      <c r="A3587" s="44">
        <v>39000.47708333333</v>
      </c>
      <c r="B3587" s="40" t="s">
        <v>0</v>
      </c>
      <c r="C3587" s="40" t="s">
        <v>0</v>
      </c>
    </row>
    <row r="3588" spans="1:9" ht="11.25">
      <c r="A3588" s="44">
        <v>39000.575694444444</v>
      </c>
      <c r="I3588" s="40" t="s">
        <v>0</v>
      </c>
    </row>
    <row r="3589" spans="1:9" ht="11.25">
      <c r="A3589" s="44">
        <v>39000.61736111111</v>
      </c>
      <c r="I3589" s="40" t="s">
        <v>0</v>
      </c>
    </row>
    <row r="3590" spans="1:3" ht="11.25">
      <c r="A3590" s="44">
        <v>39000.67916666667</v>
      </c>
      <c r="B3590" s="40" t="s">
        <v>0</v>
      </c>
      <c r="C3590" s="40" t="s">
        <v>0</v>
      </c>
    </row>
    <row r="3591" spans="1:9" ht="11.25">
      <c r="A3591" s="44">
        <v>39000.68402777778</v>
      </c>
      <c r="I3591" s="40" t="s">
        <v>0</v>
      </c>
    </row>
    <row r="3592" spans="1:6" ht="11.25">
      <c r="A3592" s="44">
        <v>39000.68680555555</v>
      </c>
      <c r="D3592" s="40" t="s">
        <v>0</v>
      </c>
      <c r="E3592" s="40" t="s">
        <v>0</v>
      </c>
      <c r="F3592" s="40" t="s">
        <v>0</v>
      </c>
    </row>
    <row r="3593" spans="1:3" ht="11.25">
      <c r="A3593" s="44">
        <v>39000.694444444445</v>
      </c>
      <c r="B3593" s="40" t="s">
        <v>0</v>
      </c>
      <c r="C3593" s="40" t="s">
        <v>0</v>
      </c>
    </row>
    <row r="3594" spans="1:9" ht="11.25">
      <c r="A3594" s="44">
        <v>39000.728472222225</v>
      </c>
      <c r="I3594" s="40" t="s">
        <v>0</v>
      </c>
    </row>
    <row r="3595" spans="1:9" ht="11.25">
      <c r="A3595" s="44">
        <v>39000.78472222222</v>
      </c>
      <c r="I3595" s="40" t="s">
        <v>0</v>
      </c>
    </row>
    <row r="3596" spans="1:9" ht="11.25">
      <c r="A3596" s="44">
        <v>39001.427777777775</v>
      </c>
      <c r="G3596" s="40" t="s">
        <v>0</v>
      </c>
      <c r="I3596" s="40" t="s">
        <v>0</v>
      </c>
    </row>
    <row r="3597" spans="1:6" ht="11.25">
      <c r="A3597" s="44">
        <v>39001.43541666667</v>
      </c>
      <c r="D3597" s="40" t="s">
        <v>0</v>
      </c>
      <c r="E3597" s="40" t="s">
        <v>0</v>
      </c>
      <c r="F3597" s="40" t="s">
        <v>0</v>
      </c>
    </row>
    <row r="3598" spans="1:3" ht="11.25">
      <c r="A3598" s="44">
        <v>39001.475</v>
      </c>
      <c r="B3598" s="40" t="s">
        <v>0</v>
      </c>
      <c r="C3598" s="40" t="s">
        <v>0</v>
      </c>
    </row>
    <row r="3599" spans="1:3" ht="11.25">
      <c r="A3599" s="44">
        <v>39001.58888888889</v>
      </c>
      <c r="B3599" s="40" t="s">
        <v>0</v>
      </c>
      <c r="C3599" s="40" t="s">
        <v>0</v>
      </c>
    </row>
    <row r="3600" spans="1:3" ht="11.25">
      <c r="A3600" s="44">
        <v>39001.70277777778</v>
      </c>
      <c r="B3600" s="40" t="s">
        <v>0</v>
      </c>
      <c r="C3600" s="40" t="s">
        <v>0</v>
      </c>
    </row>
    <row r="3601" spans="1:6" ht="11.25">
      <c r="A3601" s="44">
        <v>39001.72638888889</v>
      </c>
      <c r="D3601" s="40" t="s">
        <v>0</v>
      </c>
      <c r="E3601" s="40" t="s">
        <v>0</v>
      </c>
      <c r="F3601" s="40" t="s">
        <v>0</v>
      </c>
    </row>
    <row r="3602" spans="1:9" ht="11.25">
      <c r="A3602" s="44">
        <v>39002.461805555555</v>
      </c>
      <c r="G3602" s="40" t="s">
        <v>0</v>
      </c>
      <c r="I3602" s="40" t="s">
        <v>0</v>
      </c>
    </row>
    <row r="3603" spans="1:6" ht="11.25">
      <c r="A3603" s="44">
        <v>39002.46875</v>
      </c>
      <c r="D3603" s="40" t="s">
        <v>0</v>
      </c>
      <c r="E3603" s="40" t="s">
        <v>0</v>
      </c>
      <c r="F3603" s="40" t="s">
        <v>0</v>
      </c>
    </row>
    <row r="3604" spans="1:3" ht="11.25">
      <c r="A3604" s="44">
        <v>39002.475</v>
      </c>
      <c r="B3604" s="40" t="s">
        <v>0</v>
      </c>
      <c r="C3604" s="40" t="s">
        <v>0</v>
      </c>
    </row>
    <row r="3605" spans="1:3" ht="11.25">
      <c r="A3605" s="44">
        <v>39002.99236111111</v>
      </c>
      <c r="B3605" s="40" t="s">
        <v>0</v>
      </c>
      <c r="C3605" s="40" t="s">
        <v>0</v>
      </c>
    </row>
    <row r="3606" spans="1:6" ht="11.25">
      <c r="A3606" s="44">
        <v>39002.99791666667</v>
      </c>
      <c r="D3606" s="40" t="s">
        <v>0</v>
      </c>
      <c r="E3606" s="40" t="s">
        <v>0</v>
      </c>
      <c r="F3606" s="43" t="s">
        <v>32</v>
      </c>
    </row>
    <row r="3607" spans="1:9" ht="11.25">
      <c r="A3607" s="44">
        <v>39003.004166666666</v>
      </c>
      <c r="G3607" s="40" t="s">
        <v>0</v>
      </c>
      <c r="I3607" s="40" t="s">
        <v>0</v>
      </c>
    </row>
    <row r="3608" spans="1:9" ht="11.25">
      <c r="A3608" s="44">
        <v>39003.43472222222</v>
      </c>
      <c r="G3608" s="40" t="s">
        <v>0</v>
      </c>
      <c r="I3608" s="43" t="s">
        <v>32</v>
      </c>
    </row>
    <row r="3609" spans="1:6" ht="11.25">
      <c r="A3609" s="44">
        <v>39003.44097222222</v>
      </c>
      <c r="D3609" s="40" t="s">
        <v>0</v>
      </c>
      <c r="E3609" s="40" t="s">
        <v>0</v>
      </c>
      <c r="F3609" s="40" t="s">
        <v>0</v>
      </c>
    </row>
    <row r="3610" spans="1:3" ht="11.25">
      <c r="A3610" s="44">
        <v>39003.44652777778</v>
      </c>
      <c r="B3610" s="40" t="s">
        <v>0</v>
      </c>
      <c r="C3610" s="40" t="s">
        <v>0</v>
      </c>
    </row>
    <row r="3611" spans="1:3" ht="11.25">
      <c r="A3611" s="44">
        <v>39003.57847222222</v>
      </c>
      <c r="B3611" s="40" t="s">
        <v>0</v>
      </c>
      <c r="C3611" s="40" t="s">
        <v>0</v>
      </c>
    </row>
    <row r="3612" spans="1:3" ht="11.25">
      <c r="A3612" s="44">
        <v>39003.66875</v>
      </c>
      <c r="B3612" s="40" t="s">
        <v>0</v>
      </c>
      <c r="C3612" s="40" t="s">
        <v>0</v>
      </c>
    </row>
    <row r="3613" spans="1:6" ht="11.25">
      <c r="A3613" s="44">
        <v>39003.680555555555</v>
      </c>
      <c r="D3613" s="40" t="s">
        <v>0</v>
      </c>
      <c r="E3613" s="40" t="s">
        <v>0</v>
      </c>
      <c r="F3613" s="40" t="s">
        <v>0</v>
      </c>
    </row>
    <row r="3614" spans="1:9" ht="11.25">
      <c r="A3614" s="44">
        <v>39003.79027777778</v>
      </c>
      <c r="G3614" s="40" t="s">
        <v>0</v>
      </c>
      <c r="I3614" s="40" t="s">
        <v>0</v>
      </c>
    </row>
    <row r="3615" spans="1:6" ht="11.25">
      <c r="A3615" s="44">
        <v>39003.79652777778</v>
      </c>
      <c r="D3615" s="40" t="s">
        <v>0</v>
      </c>
      <c r="E3615" s="40" t="s">
        <v>0</v>
      </c>
      <c r="F3615" s="40" t="s">
        <v>0</v>
      </c>
    </row>
    <row r="3616" spans="1:6" ht="11.25">
      <c r="A3616" s="44">
        <v>39004.029861111114</v>
      </c>
      <c r="D3616" s="40" t="s">
        <v>0</v>
      </c>
      <c r="E3616" s="40" t="s">
        <v>0</v>
      </c>
      <c r="F3616" s="40" t="s">
        <v>0</v>
      </c>
    </row>
    <row r="3617" spans="1:3" ht="11.25">
      <c r="A3617" s="44">
        <v>39004.89513888889</v>
      </c>
      <c r="C3617" s="40" t="s">
        <v>0</v>
      </c>
    </row>
    <row r="3618" spans="1:3" ht="11.25">
      <c r="A3618" s="44">
        <v>39004.993055555555</v>
      </c>
      <c r="C3618" s="40" t="s">
        <v>0</v>
      </c>
    </row>
    <row r="3619" spans="1:6" ht="11.25">
      <c r="A3619" s="44">
        <v>39005.243055555555</v>
      </c>
      <c r="D3619" s="40" t="s">
        <v>0</v>
      </c>
      <c r="E3619" s="40" t="s">
        <v>0</v>
      </c>
      <c r="F3619" s="40" t="s">
        <v>0</v>
      </c>
    </row>
    <row r="3620" spans="1:3" ht="11.25">
      <c r="A3620" s="44">
        <v>39005.24722222222</v>
      </c>
      <c r="B3620" s="40" t="s">
        <v>0</v>
      </c>
      <c r="C3620" s="40" t="s">
        <v>0</v>
      </c>
    </row>
    <row r="3621" spans="1:3" ht="11.25">
      <c r="A3621" s="44">
        <v>39005.27569444444</v>
      </c>
      <c r="B3621" s="40" t="s">
        <v>0</v>
      </c>
      <c r="C3621" s="40" t="s">
        <v>0</v>
      </c>
    </row>
    <row r="3622" spans="1:6" ht="11.25">
      <c r="A3622" s="44">
        <v>39005.279861111114</v>
      </c>
      <c r="D3622" s="40" t="s">
        <v>0</v>
      </c>
      <c r="E3622" s="40" t="s">
        <v>0</v>
      </c>
      <c r="F3622" s="40" t="s">
        <v>0</v>
      </c>
    </row>
    <row r="3623" spans="1:6" ht="11.25">
      <c r="A3623" s="44">
        <v>39005.35486111111</v>
      </c>
      <c r="D3623" s="40" t="s">
        <v>0</v>
      </c>
      <c r="E3623" s="40" t="s">
        <v>0</v>
      </c>
      <c r="F3623" s="40" t="s">
        <v>0</v>
      </c>
    </row>
    <row r="3624" spans="1:3" ht="11.25">
      <c r="A3624" s="44">
        <v>39005.35902777778</v>
      </c>
      <c r="B3624" s="40" t="s">
        <v>0</v>
      </c>
      <c r="C3624" s="40" t="s">
        <v>0</v>
      </c>
    </row>
    <row r="3625" spans="1:3" ht="11.25">
      <c r="A3625" s="44">
        <v>39005.385416666664</v>
      </c>
      <c r="B3625" s="40" t="s">
        <v>0</v>
      </c>
      <c r="C3625" s="40" t="s">
        <v>0</v>
      </c>
    </row>
    <row r="3626" spans="1:6" ht="11.25">
      <c r="A3626" s="44">
        <v>39005.38958333333</v>
      </c>
      <c r="D3626" s="40" t="s">
        <v>0</v>
      </c>
      <c r="E3626" s="40" t="s">
        <v>0</v>
      </c>
      <c r="F3626" s="43" t="s">
        <v>35</v>
      </c>
    </row>
    <row r="3627" spans="1:6" ht="11.25">
      <c r="A3627" s="44">
        <v>39005.45</v>
      </c>
      <c r="D3627" s="40" t="s">
        <v>0</v>
      </c>
      <c r="E3627" s="40" t="s">
        <v>0</v>
      </c>
      <c r="F3627" s="40" t="s">
        <v>0</v>
      </c>
    </row>
    <row r="3628" spans="1:3" ht="11.25">
      <c r="A3628" s="44">
        <v>39005.45416666667</v>
      </c>
      <c r="B3628" s="40" t="s">
        <v>0</v>
      </c>
      <c r="C3628" s="40" t="s">
        <v>0</v>
      </c>
    </row>
    <row r="3629" spans="1:3" ht="11.25">
      <c r="A3629" s="44">
        <v>39005.479166666664</v>
      </c>
      <c r="B3629" s="40" t="s">
        <v>0</v>
      </c>
      <c r="C3629" s="40" t="s">
        <v>0</v>
      </c>
    </row>
    <row r="3630" spans="1:6" ht="11.25">
      <c r="A3630" s="44">
        <v>39005.48333333333</v>
      </c>
      <c r="D3630" s="40" t="s">
        <v>0</v>
      </c>
      <c r="E3630" s="40" t="s">
        <v>0</v>
      </c>
      <c r="F3630" s="40" t="s">
        <v>0</v>
      </c>
    </row>
    <row r="3631" spans="1:6" ht="11.25">
      <c r="A3631" s="44">
        <v>39005.54236111111</v>
      </c>
      <c r="D3631" s="40" t="s">
        <v>0</v>
      </c>
      <c r="E3631" s="40" t="s">
        <v>0</v>
      </c>
      <c r="F3631" s="40" t="s">
        <v>0</v>
      </c>
    </row>
    <row r="3632" spans="1:3" ht="11.25">
      <c r="A3632" s="44">
        <v>39005.54652777778</v>
      </c>
      <c r="B3632" s="40" t="s">
        <v>0</v>
      </c>
      <c r="C3632" s="43" t="s">
        <v>35</v>
      </c>
    </row>
    <row r="3633" spans="1:3" ht="11.25">
      <c r="A3633" s="44">
        <v>39005.572916666664</v>
      </c>
      <c r="B3633" s="40" t="s">
        <v>0</v>
      </c>
      <c r="C3633" s="40" t="s">
        <v>0</v>
      </c>
    </row>
    <row r="3634" spans="1:6" ht="11.25">
      <c r="A3634" s="44">
        <v>39005.57708333333</v>
      </c>
      <c r="D3634" s="40" t="s">
        <v>0</v>
      </c>
      <c r="E3634" s="40" t="s">
        <v>0</v>
      </c>
      <c r="F3634" s="40" t="s">
        <v>0</v>
      </c>
    </row>
    <row r="3635" spans="1:9" ht="11.25">
      <c r="A3635" s="44">
        <v>39005.657638888886</v>
      </c>
      <c r="G3635" s="40" t="s">
        <v>0</v>
      </c>
      <c r="I3635" s="40" t="s">
        <v>0</v>
      </c>
    </row>
    <row r="3636" spans="1:6" ht="11.25">
      <c r="A3636" s="44">
        <v>39005.66458333333</v>
      </c>
      <c r="D3636" s="40" t="s">
        <v>0</v>
      </c>
      <c r="E3636" s="40" t="s">
        <v>0</v>
      </c>
      <c r="F3636" s="40" t="s">
        <v>0</v>
      </c>
    </row>
    <row r="3637" spans="1:9" ht="11.25">
      <c r="A3637" s="44">
        <v>39006.47638888889</v>
      </c>
      <c r="G3637" s="40" t="s">
        <v>0</v>
      </c>
      <c r="I3637" s="40" t="s">
        <v>0</v>
      </c>
    </row>
    <row r="3638" spans="1:6" ht="11.25">
      <c r="A3638" s="44">
        <v>39006.48263888889</v>
      </c>
      <c r="D3638" s="40" t="s">
        <v>0</v>
      </c>
      <c r="E3638" s="40" t="s">
        <v>0</v>
      </c>
      <c r="F3638" s="40" t="s">
        <v>0</v>
      </c>
    </row>
    <row r="3639" spans="1:3" ht="11.25">
      <c r="A3639" s="44">
        <v>39006.489583333336</v>
      </c>
      <c r="B3639" s="40" t="s">
        <v>0</v>
      </c>
      <c r="C3639" s="40" t="s">
        <v>0</v>
      </c>
    </row>
    <row r="3640" spans="1:9" ht="11.25">
      <c r="A3640" s="44">
        <v>39006.63958333333</v>
      </c>
      <c r="I3640" s="40" t="s">
        <v>0</v>
      </c>
    </row>
    <row r="3641" spans="1:9" ht="11.25">
      <c r="A3641" s="44">
        <v>39006.67361111111</v>
      </c>
      <c r="I3641" s="40" t="s">
        <v>0</v>
      </c>
    </row>
    <row r="3642" spans="1:9" ht="11.25">
      <c r="A3642" s="44">
        <v>39006.722916666666</v>
      </c>
      <c r="I3642" s="40" t="s">
        <v>0</v>
      </c>
    </row>
    <row r="3643" spans="1:9" ht="11.25">
      <c r="A3643" s="44">
        <v>39006.768055555556</v>
      </c>
      <c r="I3643" s="40" t="s">
        <v>0</v>
      </c>
    </row>
    <row r="3644" spans="1:3" ht="11.25">
      <c r="A3644" s="44">
        <v>39006.947222222225</v>
      </c>
      <c r="B3644" s="40" t="s">
        <v>0</v>
      </c>
      <c r="C3644" s="40" t="s">
        <v>0</v>
      </c>
    </row>
    <row r="3645" spans="1:6" ht="11.25">
      <c r="A3645" s="44">
        <v>39006.95625</v>
      </c>
      <c r="D3645" s="40" t="s">
        <v>0</v>
      </c>
      <c r="E3645" s="40" t="s">
        <v>0</v>
      </c>
      <c r="F3645" s="40" t="s">
        <v>0</v>
      </c>
    </row>
    <row r="3646" spans="1:9" ht="11.25">
      <c r="A3646" s="44">
        <v>39006.9625</v>
      </c>
      <c r="G3646" s="40" t="s">
        <v>0</v>
      </c>
      <c r="I3646" s="40" t="s">
        <v>0</v>
      </c>
    </row>
    <row r="3647" spans="1:9" ht="11.25">
      <c r="A3647" s="44">
        <v>39007.44930555556</v>
      </c>
      <c r="G3647" s="40" t="s">
        <v>0</v>
      </c>
      <c r="I3647" s="40" t="s">
        <v>0</v>
      </c>
    </row>
    <row r="3648" spans="1:6" ht="11.25">
      <c r="A3648" s="44">
        <v>39007.45625</v>
      </c>
      <c r="D3648" s="40" t="s">
        <v>0</v>
      </c>
      <c r="E3648" s="40" t="s">
        <v>0</v>
      </c>
      <c r="F3648" s="40" t="s">
        <v>0</v>
      </c>
    </row>
    <row r="3649" spans="1:3" ht="11.25">
      <c r="A3649" s="44">
        <v>39007.50069444445</v>
      </c>
      <c r="B3649" s="40" t="s">
        <v>0</v>
      </c>
      <c r="C3649" s="40" t="s">
        <v>0</v>
      </c>
    </row>
    <row r="3650" spans="1:3" ht="11.25">
      <c r="A3650" s="44">
        <v>39007.78125</v>
      </c>
      <c r="B3650" s="40" t="s">
        <v>0</v>
      </c>
      <c r="C3650" s="40" t="s">
        <v>0</v>
      </c>
    </row>
    <row r="3651" spans="1:6" ht="11.25">
      <c r="A3651" s="44">
        <v>39007.788194444445</v>
      </c>
      <c r="D3651" s="40" t="s">
        <v>0</v>
      </c>
      <c r="E3651" s="40" t="s">
        <v>0</v>
      </c>
      <c r="F3651" s="40" t="s">
        <v>0</v>
      </c>
    </row>
    <row r="3652" spans="1:9" ht="11.25">
      <c r="A3652" s="44">
        <v>39007.79722222222</v>
      </c>
      <c r="G3652" s="40" t="s">
        <v>0</v>
      </c>
      <c r="I3652" s="40" t="s">
        <v>0</v>
      </c>
    </row>
    <row r="3653" spans="1:9" ht="11.25">
      <c r="A3653" s="44">
        <v>39008.42847222222</v>
      </c>
      <c r="G3653" s="40" t="s">
        <v>0</v>
      </c>
      <c r="I3653" s="40" t="s">
        <v>0</v>
      </c>
    </row>
    <row r="3654" spans="1:6" ht="11.25">
      <c r="A3654" s="44">
        <v>39008.43541666667</v>
      </c>
      <c r="D3654" s="40" t="s">
        <v>0</v>
      </c>
      <c r="E3654" s="40" t="s">
        <v>0</v>
      </c>
      <c r="F3654" s="40" t="s">
        <v>0</v>
      </c>
    </row>
    <row r="3655" spans="1:3" ht="11.25">
      <c r="A3655" s="44">
        <v>39008.44097222222</v>
      </c>
      <c r="B3655" s="40" t="s">
        <v>0</v>
      </c>
      <c r="C3655" s="43" t="s">
        <v>32</v>
      </c>
    </row>
    <row r="3656" spans="1:3" ht="11.25">
      <c r="A3656" s="44">
        <v>39008.68194444444</v>
      </c>
      <c r="B3656" s="40" t="s">
        <v>0</v>
      </c>
      <c r="C3656" s="40" t="s">
        <v>0</v>
      </c>
    </row>
    <row r="3657" spans="1:6" ht="11.25">
      <c r="A3657" s="44">
        <v>39008.69097222222</v>
      </c>
      <c r="D3657" s="40" t="s">
        <v>0</v>
      </c>
      <c r="E3657" s="40" t="s">
        <v>0</v>
      </c>
      <c r="F3657" s="40" t="s">
        <v>0</v>
      </c>
    </row>
    <row r="3658" spans="1:9" ht="11.25">
      <c r="A3658" s="44">
        <v>39008.70208333333</v>
      </c>
      <c r="G3658" s="40" t="s">
        <v>0</v>
      </c>
      <c r="I3658" s="40" t="s">
        <v>0</v>
      </c>
    </row>
    <row r="3659" spans="1:9" ht="11.25">
      <c r="A3659" s="44">
        <v>39009.47708333333</v>
      </c>
      <c r="G3659" s="40" t="s">
        <v>0</v>
      </c>
      <c r="I3659" s="40" t="s">
        <v>0</v>
      </c>
    </row>
    <row r="3660" spans="1:6" ht="11.25">
      <c r="A3660" s="44">
        <v>39009.48472222222</v>
      </c>
      <c r="E3660" s="40" t="s">
        <v>0</v>
      </c>
      <c r="F3660" s="40" t="s">
        <v>0</v>
      </c>
    </row>
    <row r="3661" spans="1:9" ht="11.25">
      <c r="A3661" s="44">
        <v>39009.63888888889</v>
      </c>
      <c r="I3661" s="40" t="s">
        <v>0</v>
      </c>
    </row>
    <row r="3662" spans="1:9" ht="11.25">
      <c r="A3662" s="44">
        <v>39009.66388888889</v>
      </c>
      <c r="I3662" s="40" t="s">
        <v>0</v>
      </c>
    </row>
    <row r="3663" spans="1:9" ht="11.25">
      <c r="A3663" s="44">
        <v>39009.68263888889</v>
      </c>
      <c r="I3663" s="40" t="s">
        <v>0</v>
      </c>
    </row>
    <row r="3664" spans="1:3" ht="11.25">
      <c r="A3664" s="44">
        <v>39009.70208333333</v>
      </c>
      <c r="B3664" s="40" t="s">
        <v>0</v>
      </c>
      <c r="C3664" s="40" t="s">
        <v>0</v>
      </c>
    </row>
    <row r="3665" spans="1:6" ht="11.25">
      <c r="A3665" s="44">
        <v>39009.708333333336</v>
      </c>
      <c r="D3665" s="40" t="s">
        <v>0</v>
      </c>
      <c r="E3665" s="40" t="s">
        <v>0</v>
      </c>
      <c r="F3665" s="40" t="s">
        <v>0</v>
      </c>
    </row>
    <row r="3666" spans="1:9" ht="11.25">
      <c r="A3666" s="44">
        <v>39009.72083333333</v>
      </c>
      <c r="G3666" s="40" t="s">
        <v>0</v>
      </c>
      <c r="I3666" s="40" t="s">
        <v>0</v>
      </c>
    </row>
    <row r="3667" spans="1:9" ht="11.25">
      <c r="A3667" s="44">
        <v>39009.74930555555</v>
      </c>
      <c r="I3667" s="40" t="s">
        <v>0</v>
      </c>
    </row>
    <row r="3668" spans="1:9" ht="11.25">
      <c r="A3668" s="44">
        <v>39009.775</v>
      </c>
      <c r="I3668" s="40" t="s">
        <v>0</v>
      </c>
    </row>
    <row r="3669" spans="1:9" ht="11.25">
      <c r="A3669" s="44">
        <v>39009.799305555556</v>
      </c>
      <c r="I3669" s="40" t="s">
        <v>0</v>
      </c>
    </row>
    <row r="3670" spans="1:9" ht="11.25">
      <c r="A3670" s="44">
        <v>39010.43472222222</v>
      </c>
      <c r="G3670" s="40" t="s">
        <v>0</v>
      </c>
      <c r="I3670" s="40" t="s">
        <v>0</v>
      </c>
    </row>
    <row r="3671" spans="1:6" ht="11.25">
      <c r="A3671" s="44">
        <v>39010.44097222222</v>
      </c>
      <c r="D3671" s="40" t="s">
        <v>0</v>
      </c>
      <c r="E3671" s="40" t="s">
        <v>0</v>
      </c>
      <c r="F3671" s="40" t="s">
        <v>0</v>
      </c>
    </row>
    <row r="3672" spans="1:3" ht="11.25">
      <c r="A3672" s="44">
        <v>39010.447916666664</v>
      </c>
      <c r="B3672" s="40" t="s">
        <v>0</v>
      </c>
      <c r="C3672" s="40" t="s">
        <v>0</v>
      </c>
    </row>
    <row r="3673" spans="1:3" ht="11.25">
      <c r="A3673" s="44">
        <v>39010.54722222222</v>
      </c>
      <c r="B3673" s="40" t="s">
        <v>0</v>
      </c>
      <c r="C3673" s="40" t="s">
        <v>0</v>
      </c>
    </row>
    <row r="3674" spans="1:3" ht="11.25">
      <c r="A3674" s="44">
        <v>39011.89513888889</v>
      </c>
      <c r="C3674" s="40" t="s">
        <v>0</v>
      </c>
    </row>
    <row r="3675" spans="1:3" ht="11.25">
      <c r="A3675" s="44">
        <v>39011.99513888889</v>
      </c>
      <c r="B3675" s="40" t="s">
        <v>0</v>
      </c>
      <c r="C3675" s="40" t="s">
        <v>0</v>
      </c>
    </row>
    <row r="3676" spans="1:3" ht="11.25">
      <c r="A3676" s="44">
        <v>39012.67916666667</v>
      </c>
      <c r="B3676" s="40" t="s">
        <v>0</v>
      </c>
      <c r="C3676" s="40" t="s">
        <v>0</v>
      </c>
    </row>
    <row r="3677" spans="1:6" ht="11.25">
      <c r="A3677" s="44">
        <v>39013.21597222222</v>
      </c>
      <c r="D3677" s="40" t="s">
        <v>0</v>
      </c>
      <c r="E3677" s="40" t="s">
        <v>0</v>
      </c>
      <c r="F3677" s="40" t="s">
        <v>0</v>
      </c>
    </row>
    <row r="3678" spans="1:3" ht="11.25">
      <c r="A3678" s="44">
        <v>39013.220138888886</v>
      </c>
      <c r="B3678" s="40" t="s">
        <v>0</v>
      </c>
      <c r="C3678" s="40" t="s">
        <v>0</v>
      </c>
    </row>
    <row r="3679" spans="1:3" ht="11.25">
      <c r="A3679" s="44">
        <v>39013.24791666667</v>
      </c>
      <c r="B3679" s="40" t="s">
        <v>0</v>
      </c>
      <c r="C3679" s="40" t="s">
        <v>0</v>
      </c>
    </row>
    <row r="3680" spans="1:6" ht="11.25">
      <c r="A3680" s="44">
        <v>39013.25208333333</v>
      </c>
      <c r="D3680" s="40" t="s">
        <v>0</v>
      </c>
      <c r="E3680" s="40" t="s">
        <v>0</v>
      </c>
      <c r="F3680" s="40" t="s">
        <v>0</v>
      </c>
    </row>
    <row r="3681" spans="1:6" ht="11.25">
      <c r="A3681" s="44">
        <v>39013.299305555556</v>
      </c>
      <c r="D3681" s="40" t="s">
        <v>0</v>
      </c>
      <c r="E3681" s="40" t="s">
        <v>0</v>
      </c>
      <c r="F3681" s="40" t="s">
        <v>0</v>
      </c>
    </row>
    <row r="3682" spans="1:3" ht="11.25">
      <c r="A3682" s="44">
        <v>39013.30347222222</v>
      </c>
      <c r="B3682" s="40" t="s">
        <v>0</v>
      </c>
      <c r="C3682" s="40" t="s">
        <v>0</v>
      </c>
    </row>
    <row r="3683" spans="1:3" ht="11.25">
      <c r="A3683" s="44">
        <v>39013.322916666664</v>
      </c>
      <c r="B3683" s="40" t="s">
        <v>0</v>
      </c>
      <c r="C3683" s="40" t="s">
        <v>0</v>
      </c>
    </row>
    <row r="3684" spans="1:6" ht="11.25">
      <c r="A3684" s="44">
        <v>39013.32708333333</v>
      </c>
      <c r="D3684" s="40" t="s">
        <v>0</v>
      </c>
      <c r="E3684" s="40" t="s">
        <v>0</v>
      </c>
      <c r="F3684" s="40" t="s">
        <v>0</v>
      </c>
    </row>
    <row r="3685" spans="1:6" ht="11.25">
      <c r="A3685" s="44">
        <v>39013.37708333333</v>
      </c>
      <c r="D3685" s="40" t="s">
        <v>0</v>
      </c>
      <c r="E3685" s="40" t="s">
        <v>0</v>
      </c>
      <c r="F3685" s="40" t="s">
        <v>0</v>
      </c>
    </row>
    <row r="3686" spans="1:3" ht="11.25">
      <c r="A3686" s="44">
        <v>39013.38125</v>
      </c>
      <c r="B3686" s="40" t="s">
        <v>0</v>
      </c>
      <c r="C3686" s="43" t="s">
        <v>32</v>
      </c>
    </row>
    <row r="3687" spans="1:3" ht="11.25">
      <c r="A3687" s="44">
        <v>39013.399305555555</v>
      </c>
      <c r="B3687" s="40" t="s">
        <v>0</v>
      </c>
      <c r="C3687" s="40" t="s">
        <v>0</v>
      </c>
    </row>
    <row r="3688" spans="1:6" ht="11.25">
      <c r="A3688" s="44">
        <v>39013.40347222222</v>
      </c>
      <c r="D3688" s="40" t="s">
        <v>0</v>
      </c>
      <c r="E3688" s="40" t="s">
        <v>0</v>
      </c>
      <c r="F3688" s="40" t="s">
        <v>0</v>
      </c>
    </row>
    <row r="3689" spans="1:9" ht="11.25">
      <c r="A3689" s="44">
        <v>39013.45</v>
      </c>
      <c r="G3689" s="40" t="s">
        <v>0</v>
      </c>
      <c r="I3689" s="40" t="s">
        <v>0</v>
      </c>
    </row>
    <row r="3690" spans="1:6" ht="11.25">
      <c r="A3690" s="44">
        <v>39013.45625</v>
      </c>
      <c r="D3690" s="40" t="s">
        <v>0</v>
      </c>
      <c r="E3690" s="40" t="s">
        <v>0</v>
      </c>
      <c r="F3690" s="40" t="s">
        <v>0</v>
      </c>
    </row>
    <row r="3691" spans="1:3" ht="11.25">
      <c r="A3691" s="44">
        <v>39013.461805555555</v>
      </c>
      <c r="B3691" s="40" t="s">
        <v>0</v>
      </c>
      <c r="C3691" s="40" t="s">
        <v>0</v>
      </c>
    </row>
    <row r="3692" spans="1:3" ht="11.25">
      <c r="A3692" s="44">
        <v>39013.48263888889</v>
      </c>
      <c r="B3692" s="40" t="s">
        <v>0</v>
      </c>
      <c r="C3692" s="40" t="s">
        <v>0</v>
      </c>
    </row>
    <row r="3693" spans="1:6" ht="11.25">
      <c r="A3693" s="44">
        <v>39013.486805555556</v>
      </c>
      <c r="D3693" s="40" t="s">
        <v>0</v>
      </c>
      <c r="E3693" s="40" t="s">
        <v>0</v>
      </c>
      <c r="F3693" s="40" t="s">
        <v>0</v>
      </c>
    </row>
    <row r="3694" spans="1:6" ht="11.25">
      <c r="A3694" s="44">
        <v>39013.54305555556</v>
      </c>
      <c r="D3694" s="40" t="s">
        <v>0</v>
      </c>
      <c r="E3694" s="40" t="s">
        <v>0</v>
      </c>
      <c r="F3694" s="40" t="s">
        <v>0</v>
      </c>
    </row>
    <row r="3695" spans="1:3" ht="11.25">
      <c r="A3695" s="44">
        <v>39013.54722222222</v>
      </c>
      <c r="B3695" s="40" t="s">
        <v>0</v>
      </c>
      <c r="C3695" s="40" t="s">
        <v>0</v>
      </c>
    </row>
    <row r="3696" spans="1:3" ht="11.25">
      <c r="A3696" s="44">
        <v>39013.56597222222</v>
      </c>
      <c r="B3696" s="40" t="s">
        <v>0</v>
      </c>
      <c r="C3696" s="40" t="s">
        <v>0</v>
      </c>
    </row>
    <row r="3697" spans="1:6" ht="11.25">
      <c r="A3697" s="44">
        <v>39013.57013888889</v>
      </c>
      <c r="D3697" s="40" t="s">
        <v>0</v>
      </c>
      <c r="E3697" s="40" t="s">
        <v>0</v>
      </c>
      <c r="F3697" s="40" t="s">
        <v>0</v>
      </c>
    </row>
    <row r="3698" spans="1:3" ht="11.25">
      <c r="A3698" s="44">
        <v>39013.73819444444</v>
      </c>
      <c r="B3698" s="40" t="s">
        <v>0</v>
      </c>
      <c r="C3698" s="40" t="s">
        <v>0</v>
      </c>
    </row>
    <row r="3699" spans="1:9" ht="11.25">
      <c r="A3699" s="44">
        <v>39014.48333333333</v>
      </c>
      <c r="G3699" s="40" t="s">
        <v>0</v>
      </c>
      <c r="I3699" s="40" t="s">
        <v>0</v>
      </c>
    </row>
    <row r="3700" spans="1:6" ht="11.25">
      <c r="A3700" s="44">
        <v>39014.49166666667</v>
      </c>
      <c r="D3700" s="40" t="s">
        <v>0</v>
      </c>
      <c r="E3700" s="40" t="s">
        <v>0</v>
      </c>
      <c r="F3700" s="40" t="s">
        <v>0</v>
      </c>
    </row>
    <row r="3701" spans="1:3" ht="11.25">
      <c r="A3701" s="44">
        <v>39014.50347222222</v>
      </c>
      <c r="B3701" s="40" t="s">
        <v>0</v>
      </c>
      <c r="C3701" s="40" t="s">
        <v>0</v>
      </c>
    </row>
    <row r="3702" spans="1:3" ht="11.25">
      <c r="A3702" s="44">
        <v>39014.65972222222</v>
      </c>
      <c r="B3702" s="40" t="s">
        <v>0</v>
      </c>
      <c r="C3702" s="40" t="s">
        <v>0</v>
      </c>
    </row>
    <row r="3703" spans="1:9" ht="11.25">
      <c r="A3703" s="44">
        <v>39015.44305555556</v>
      </c>
      <c r="G3703" s="40" t="s">
        <v>0</v>
      </c>
      <c r="I3703" s="40" t="s">
        <v>0</v>
      </c>
    </row>
    <row r="3704" spans="1:6" ht="11.25">
      <c r="A3704" s="44">
        <v>39015.45</v>
      </c>
      <c r="D3704" s="40" t="s">
        <v>0</v>
      </c>
      <c r="E3704" s="40" t="s">
        <v>0</v>
      </c>
      <c r="F3704" s="40" t="s">
        <v>0</v>
      </c>
    </row>
    <row r="3705" spans="1:3" ht="11.25">
      <c r="A3705" s="44">
        <v>39015.53125</v>
      </c>
      <c r="B3705" s="40" t="s">
        <v>0</v>
      </c>
      <c r="C3705" s="40" t="s">
        <v>0</v>
      </c>
    </row>
    <row r="3706" spans="1:3" ht="11.25">
      <c r="A3706" s="44">
        <v>39015.975694444445</v>
      </c>
      <c r="B3706" s="40" t="s">
        <v>0</v>
      </c>
      <c r="C3706" s="40" t="s">
        <v>0</v>
      </c>
    </row>
    <row r="3707" spans="1:6" ht="11.25">
      <c r="A3707" s="44">
        <v>39015.98263888889</v>
      </c>
      <c r="D3707" s="40" t="s">
        <v>0</v>
      </c>
      <c r="E3707" s="40" t="s">
        <v>0</v>
      </c>
      <c r="F3707" s="40" t="s">
        <v>0</v>
      </c>
    </row>
    <row r="3708" spans="1:9" ht="11.25">
      <c r="A3708" s="44">
        <v>39015.990277777775</v>
      </c>
      <c r="G3708" s="40" t="s">
        <v>0</v>
      </c>
      <c r="I3708" s="40" t="s">
        <v>0</v>
      </c>
    </row>
    <row r="3709" spans="1:9" ht="11.25">
      <c r="A3709" s="44">
        <v>39016.45625</v>
      </c>
      <c r="G3709" s="40" t="s">
        <v>0</v>
      </c>
      <c r="I3709" s="40" t="s">
        <v>0</v>
      </c>
    </row>
    <row r="3710" spans="1:6" ht="11.25">
      <c r="A3710" s="44">
        <v>39016.46319444444</v>
      </c>
      <c r="D3710" s="40" t="s">
        <v>0</v>
      </c>
      <c r="E3710" s="40" t="s">
        <v>0</v>
      </c>
      <c r="F3710" s="40" t="s">
        <v>0</v>
      </c>
    </row>
    <row r="3711" spans="1:3" ht="11.25">
      <c r="A3711" s="44">
        <v>39016.475694444445</v>
      </c>
      <c r="B3711" s="40" t="s">
        <v>0</v>
      </c>
      <c r="C3711" s="40" t="s">
        <v>0</v>
      </c>
    </row>
    <row r="3712" spans="1:9" ht="11.25">
      <c r="A3712" s="44">
        <v>39016.59027777778</v>
      </c>
      <c r="I3712" s="40" t="s">
        <v>0</v>
      </c>
    </row>
    <row r="3713" spans="1:9" ht="11.25">
      <c r="A3713" s="44">
        <v>39016.60625</v>
      </c>
      <c r="I3713" s="40" t="s">
        <v>0</v>
      </c>
    </row>
    <row r="3714" spans="1:9" ht="11.25">
      <c r="A3714" s="44">
        <v>39016.69305555556</v>
      </c>
      <c r="I3714" s="40" t="s">
        <v>0</v>
      </c>
    </row>
    <row r="3715" spans="1:3" ht="11.25">
      <c r="A3715" s="44">
        <v>39016.69375</v>
      </c>
      <c r="B3715" s="40" t="s">
        <v>0</v>
      </c>
      <c r="C3715" s="42" t="s">
        <v>1</v>
      </c>
    </row>
    <row r="3716" spans="1:6" ht="11.25">
      <c r="A3716" s="44">
        <v>39016.70208333333</v>
      </c>
      <c r="D3716" s="40" t="s">
        <v>0</v>
      </c>
      <c r="E3716" s="40" t="s">
        <v>0</v>
      </c>
      <c r="F3716" s="40" t="s">
        <v>0</v>
      </c>
    </row>
    <row r="3717" spans="1:9" ht="11.25">
      <c r="A3717" s="44">
        <v>39016.70625</v>
      </c>
      <c r="I3717" s="40" t="s">
        <v>0</v>
      </c>
    </row>
    <row r="3718" spans="1:9" ht="11.25">
      <c r="A3718" s="44">
        <v>39016.71111111111</v>
      </c>
      <c r="G3718" s="40" t="s">
        <v>0</v>
      </c>
      <c r="I3718" s="40" t="s">
        <v>0</v>
      </c>
    </row>
    <row r="3719" spans="1:9" ht="11.25">
      <c r="A3719" s="44">
        <v>39016.790972222225</v>
      </c>
      <c r="I3719" s="40" t="s">
        <v>0</v>
      </c>
    </row>
    <row r="3720" spans="1:9" ht="11.25">
      <c r="A3720" s="44">
        <v>39016.808333333334</v>
      </c>
      <c r="I3720" s="40" t="s">
        <v>0</v>
      </c>
    </row>
    <row r="3721" spans="1:9" ht="11.25">
      <c r="A3721" s="44">
        <v>39018.646527777775</v>
      </c>
      <c r="G3721" s="40" t="s">
        <v>0</v>
      </c>
      <c r="I3721" s="40" t="s">
        <v>0</v>
      </c>
    </row>
    <row r="3722" spans="1:6" ht="11.25">
      <c r="A3722" s="44">
        <v>39018.67291666667</v>
      </c>
      <c r="D3722" s="40" t="s">
        <v>0</v>
      </c>
      <c r="E3722" s="40" t="s">
        <v>0</v>
      </c>
      <c r="F3722" s="40" t="s">
        <v>0</v>
      </c>
    </row>
    <row r="3723" spans="1:3" ht="11.25">
      <c r="A3723" s="44">
        <v>39018.97361111111</v>
      </c>
      <c r="B3723" s="40" t="s">
        <v>0</v>
      </c>
      <c r="C3723" s="40" t="s">
        <v>0</v>
      </c>
    </row>
    <row r="3724" spans="1:3" ht="11.25">
      <c r="A3724" s="44">
        <v>39020.45625</v>
      </c>
      <c r="B3724" s="40" t="s">
        <v>0</v>
      </c>
      <c r="C3724" s="40" t="s">
        <v>0</v>
      </c>
    </row>
    <row r="3725" spans="1:5" ht="11.25">
      <c r="A3725" s="44">
        <v>39020.46597222222</v>
      </c>
      <c r="D3725" s="40" t="s">
        <v>0</v>
      </c>
      <c r="E3725" s="40" t="s">
        <v>0</v>
      </c>
    </row>
    <row r="3726" spans="1:6" ht="11.25">
      <c r="A3726" s="44">
        <v>39020.558333333334</v>
      </c>
      <c r="F3726" s="40" t="s">
        <v>0</v>
      </c>
    </row>
    <row r="3727" spans="1:3" ht="11.25">
      <c r="A3727" s="44">
        <v>39020.60625</v>
      </c>
      <c r="B3727" s="40" t="s">
        <v>0</v>
      </c>
      <c r="C3727" s="42" t="s">
        <v>1</v>
      </c>
    </row>
    <row r="3728" spans="1:9" ht="11.25">
      <c r="A3728" s="44">
        <v>39021.45763888889</v>
      </c>
      <c r="G3728" s="40" t="s">
        <v>0</v>
      </c>
      <c r="I3728" s="40" t="s">
        <v>0</v>
      </c>
    </row>
    <row r="3729" spans="1:6" ht="11.25">
      <c r="A3729" s="44">
        <v>39021.464583333334</v>
      </c>
      <c r="D3729" s="40" t="s">
        <v>0</v>
      </c>
      <c r="E3729" s="40" t="s">
        <v>0</v>
      </c>
      <c r="F3729" s="40" t="s">
        <v>0</v>
      </c>
    </row>
    <row r="3730" spans="1:3" ht="11.25">
      <c r="A3730" s="44">
        <v>39021.475694444445</v>
      </c>
      <c r="B3730" s="40" t="s">
        <v>0</v>
      </c>
      <c r="C3730" s="42" t="s">
        <v>1</v>
      </c>
    </row>
    <row r="3731" spans="1:3" ht="11.25">
      <c r="A3731" s="44">
        <v>39021.70208333333</v>
      </c>
      <c r="B3731" s="40" t="s">
        <v>0</v>
      </c>
      <c r="C3731" s="42" t="s">
        <v>1</v>
      </c>
    </row>
    <row r="3732" spans="1:6" ht="11.25">
      <c r="A3732" s="44">
        <v>39021.71875</v>
      </c>
      <c r="D3732" s="40" t="s">
        <v>0</v>
      </c>
      <c r="E3732" s="40" t="s">
        <v>0</v>
      </c>
      <c r="F3732" s="40" t="s">
        <v>0</v>
      </c>
    </row>
    <row r="3733" spans="1:9" ht="11.25">
      <c r="A3733" s="44">
        <v>39021.728472222225</v>
      </c>
      <c r="G3733" s="40" t="s">
        <v>0</v>
      </c>
      <c r="I3733" s="40" t="s">
        <v>0</v>
      </c>
    </row>
    <row r="3734" spans="1:3" ht="11.25">
      <c r="A3734" s="44">
        <v>39022.44513888889</v>
      </c>
      <c r="B3734" s="40" t="s">
        <v>0</v>
      </c>
      <c r="C3734" s="42" t="s">
        <v>1</v>
      </c>
    </row>
    <row r="3735" spans="1:6" ht="11.25">
      <c r="A3735" s="44">
        <v>39022.77222222222</v>
      </c>
      <c r="E3735" s="40" t="s">
        <v>0</v>
      </c>
      <c r="F3735" s="40" t="s">
        <v>0</v>
      </c>
    </row>
    <row r="3736" spans="1:9" ht="11.25">
      <c r="A3736" s="44">
        <v>39023.42083333333</v>
      </c>
      <c r="G3736" s="40" t="s">
        <v>0</v>
      </c>
      <c r="I3736" s="40" t="s">
        <v>0</v>
      </c>
    </row>
    <row r="3737" spans="1:6" ht="11.25">
      <c r="A3737" s="44">
        <v>39023.42847222222</v>
      </c>
      <c r="D3737" s="40" t="s">
        <v>0</v>
      </c>
      <c r="E3737" s="40" t="s">
        <v>0</v>
      </c>
      <c r="F3737" s="40" t="s">
        <v>0</v>
      </c>
    </row>
    <row r="3738" spans="1:3" ht="11.25">
      <c r="A3738" s="44">
        <v>39023.57361111111</v>
      </c>
      <c r="B3738" s="40" t="s">
        <v>0</v>
      </c>
      <c r="C3738" s="42" t="s">
        <v>1</v>
      </c>
    </row>
    <row r="3739" spans="1:3" ht="11.25">
      <c r="A3739" s="44">
        <v>39023.74652777778</v>
      </c>
      <c r="B3739" s="40" t="s">
        <v>0</v>
      </c>
      <c r="C3739" s="42" t="s">
        <v>1</v>
      </c>
    </row>
    <row r="3740" spans="1:6" ht="11.25">
      <c r="A3740" s="44">
        <v>39023.75277777778</v>
      </c>
      <c r="D3740" s="40" t="s">
        <v>0</v>
      </c>
      <c r="E3740" s="40" t="s">
        <v>0</v>
      </c>
      <c r="F3740" s="40" t="s">
        <v>0</v>
      </c>
    </row>
    <row r="3741" spans="1:6" ht="11.25">
      <c r="A3741" s="44">
        <v>39023.96875</v>
      </c>
      <c r="E3741" s="40" t="s">
        <v>0</v>
      </c>
      <c r="F3741" s="40" t="s">
        <v>0</v>
      </c>
    </row>
    <row r="3742" spans="1:9" ht="11.25">
      <c r="A3742" s="44">
        <v>39023.97638888889</v>
      </c>
      <c r="G3742" s="43" t="s">
        <v>32</v>
      </c>
      <c r="I3742" s="40" t="s">
        <v>0</v>
      </c>
    </row>
    <row r="3743" spans="1:12" ht="11.25">
      <c r="A3743" s="44">
        <v>39024.45625</v>
      </c>
      <c r="G3743" s="40" t="s">
        <v>0</v>
      </c>
      <c r="I3743" s="40" t="s">
        <v>0</v>
      </c>
      <c r="L3743" s="40"/>
    </row>
    <row r="3744" spans="1:6" ht="11.25">
      <c r="A3744" s="44">
        <v>39024.46597222222</v>
      </c>
      <c r="D3744" s="40" t="s">
        <v>0</v>
      </c>
      <c r="E3744" s="40" t="s">
        <v>0</v>
      </c>
      <c r="F3744" s="40" t="s">
        <v>0</v>
      </c>
    </row>
    <row r="3745" spans="1:12" ht="11.25">
      <c r="A3745" s="44">
        <v>39024.472916666666</v>
      </c>
      <c r="B3745" s="40" t="s">
        <v>0</v>
      </c>
      <c r="C3745" s="42" t="s">
        <v>1</v>
      </c>
      <c r="L3745" s="40" t="s">
        <v>0</v>
      </c>
    </row>
    <row r="3746" spans="1:3" ht="11.25">
      <c r="A3746" s="44">
        <v>39024.65625</v>
      </c>
      <c r="B3746" s="40" t="s">
        <v>0</v>
      </c>
      <c r="C3746" s="42" t="s">
        <v>1</v>
      </c>
    </row>
    <row r="3747" spans="1:9" ht="11.25">
      <c r="A3747" s="44">
        <v>39027.43958333333</v>
      </c>
      <c r="G3747" s="40" t="s">
        <v>0</v>
      </c>
      <c r="I3747" s="40" t="s">
        <v>0</v>
      </c>
    </row>
    <row r="3748" spans="1:6" ht="11.25">
      <c r="A3748" s="44">
        <v>39027.44583333333</v>
      </c>
      <c r="D3748" s="40" t="s">
        <v>0</v>
      </c>
      <c r="E3748" s="40" t="s">
        <v>0</v>
      </c>
      <c r="F3748" s="40" t="s">
        <v>0</v>
      </c>
    </row>
    <row r="3749" spans="1:12" ht="11.25">
      <c r="A3749" s="44">
        <v>39027.45138888889</v>
      </c>
      <c r="B3749" s="40" t="s">
        <v>0</v>
      </c>
      <c r="C3749" s="40" t="s">
        <v>0</v>
      </c>
      <c r="L3749" s="40" t="s">
        <v>0</v>
      </c>
    </row>
    <row r="3750" spans="1:12" ht="11.25">
      <c r="A3750" s="44">
        <v>39027.683333333334</v>
      </c>
      <c r="B3750" s="40" t="s">
        <v>0</v>
      </c>
      <c r="C3750" s="42" t="s">
        <v>1</v>
      </c>
      <c r="L3750" s="42" t="s">
        <v>1</v>
      </c>
    </row>
    <row r="3751" spans="1:6" ht="11.25">
      <c r="A3751" s="44">
        <v>39027.69097222222</v>
      </c>
      <c r="D3751" s="40" t="s">
        <v>0</v>
      </c>
      <c r="E3751" s="40" t="s">
        <v>0</v>
      </c>
      <c r="F3751" s="40" t="s">
        <v>0</v>
      </c>
    </row>
    <row r="3752" spans="1:9" ht="11.25">
      <c r="A3752" s="44">
        <v>39027.720138888886</v>
      </c>
      <c r="G3752" s="40" t="s">
        <v>0</v>
      </c>
      <c r="I3752" s="40" t="s">
        <v>0</v>
      </c>
    </row>
    <row r="3753" spans="1:12" ht="11.25">
      <c r="A3753" s="44">
        <v>39028.48611111111</v>
      </c>
      <c r="G3753" s="40" t="s">
        <v>0</v>
      </c>
      <c r="I3753" s="40" t="s">
        <v>0</v>
      </c>
      <c r="L3753" s="40"/>
    </row>
    <row r="3754" spans="1:6" ht="11.25">
      <c r="A3754" s="44">
        <v>39028.493055555555</v>
      </c>
      <c r="D3754" s="40" t="s">
        <v>0</v>
      </c>
      <c r="E3754" s="40" t="s">
        <v>0</v>
      </c>
      <c r="F3754" s="40" t="s">
        <v>0</v>
      </c>
    </row>
    <row r="3755" spans="1:12" ht="11.25">
      <c r="A3755" s="44">
        <v>39028.49930555555</v>
      </c>
      <c r="B3755" s="40" t="s">
        <v>0</v>
      </c>
      <c r="C3755" s="42" t="s">
        <v>1</v>
      </c>
      <c r="L3755" s="40" t="s">
        <v>0</v>
      </c>
    </row>
    <row r="3756" spans="1:12" ht="11.25">
      <c r="A3756" s="44">
        <v>39028.63611111111</v>
      </c>
      <c r="L3756" s="40" t="s">
        <v>0</v>
      </c>
    </row>
    <row r="3757" spans="1:11" ht="11.25">
      <c r="A3757" s="44">
        <v>39028.64097222222</v>
      </c>
      <c r="K3757" s="40" t="s">
        <v>0</v>
      </c>
    </row>
    <row r="3758" spans="1:12" ht="11.25">
      <c r="A3758" s="44">
        <v>39029.42916666667</v>
      </c>
      <c r="G3758" s="40" t="s">
        <v>0</v>
      </c>
      <c r="I3758" s="40" t="s">
        <v>0</v>
      </c>
      <c r="L3758" s="40"/>
    </row>
    <row r="3759" spans="1:6" ht="11.25">
      <c r="A3759" s="44">
        <v>39029.436111111114</v>
      </c>
      <c r="D3759" s="40" t="s">
        <v>0</v>
      </c>
      <c r="E3759" s="40" t="s">
        <v>0</v>
      </c>
      <c r="F3759" s="40" t="s">
        <v>0</v>
      </c>
    </row>
    <row r="3760" spans="1:12" ht="11.25">
      <c r="A3760" s="44">
        <v>39029.44305555556</v>
      </c>
      <c r="B3760" s="40" t="s">
        <v>0</v>
      </c>
      <c r="C3760" s="42" t="s">
        <v>1</v>
      </c>
      <c r="L3760" s="40" t="s">
        <v>0</v>
      </c>
    </row>
    <row r="3761" spans="1:12" ht="11.25">
      <c r="A3761" s="44">
        <v>39029.95972222222</v>
      </c>
      <c r="B3761" s="40" t="s">
        <v>0</v>
      </c>
      <c r="C3761" s="40" t="s">
        <v>0</v>
      </c>
      <c r="L3761" s="40" t="s">
        <v>0</v>
      </c>
    </row>
    <row r="3762" spans="1:6" ht="11.25">
      <c r="A3762" s="44">
        <v>39029.96388888889</v>
      </c>
      <c r="D3762" s="40" t="s">
        <v>0</v>
      </c>
      <c r="E3762" s="40" t="s">
        <v>0</v>
      </c>
      <c r="F3762" s="40" t="s">
        <v>0</v>
      </c>
    </row>
    <row r="3763" spans="1:12" ht="11.25">
      <c r="A3763" s="44">
        <v>39030.4625</v>
      </c>
      <c r="G3763" s="40" t="s">
        <v>0</v>
      </c>
      <c r="I3763" s="40" t="s">
        <v>0</v>
      </c>
      <c r="L3763" s="40"/>
    </row>
    <row r="3764" spans="1:6" ht="11.25">
      <c r="A3764" s="44">
        <v>39030.46875</v>
      </c>
      <c r="D3764" s="40" t="s">
        <v>0</v>
      </c>
      <c r="E3764" s="40" t="s">
        <v>0</v>
      </c>
      <c r="F3764" s="40" t="s">
        <v>0</v>
      </c>
    </row>
    <row r="3765" spans="1:12" ht="11.25">
      <c r="A3765" s="44">
        <v>39030.48611111111</v>
      </c>
      <c r="B3765" s="40" t="s">
        <v>0</v>
      </c>
      <c r="C3765" s="42" t="s">
        <v>1</v>
      </c>
      <c r="L3765" s="40" t="s">
        <v>0</v>
      </c>
    </row>
    <row r="3766" spans="1:3" ht="11.25">
      <c r="A3766" s="44">
        <v>39030.59861111111</v>
      </c>
      <c r="B3766" s="40" t="s">
        <v>0</v>
      </c>
      <c r="C3766" s="42" t="s">
        <v>1</v>
      </c>
    </row>
    <row r="3767" spans="1:3" ht="11.25">
      <c r="A3767" s="44">
        <v>39030.708333333336</v>
      </c>
      <c r="B3767" s="40" t="s">
        <v>0</v>
      </c>
      <c r="C3767" s="42" t="s">
        <v>1</v>
      </c>
    </row>
    <row r="3768" spans="1:12" ht="11.25">
      <c r="A3768" s="44">
        <v>39030.711805555555</v>
      </c>
      <c r="D3768" s="40" t="s">
        <v>0</v>
      </c>
      <c r="L3768" s="40" t="s">
        <v>0</v>
      </c>
    </row>
    <row r="3769" spans="1:9" ht="11.25">
      <c r="A3769" s="44">
        <v>39030.825694444444</v>
      </c>
      <c r="I3769" s="40" t="s">
        <v>0</v>
      </c>
    </row>
    <row r="3770" spans="1:12" ht="11.25">
      <c r="A3770" s="44">
        <v>39031.65069444444</v>
      </c>
      <c r="B3770" s="40" t="s">
        <v>0</v>
      </c>
      <c r="C3770" s="42" t="s">
        <v>1</v>
      </c>
      <c r="L3770" s="40" t="s">
        <v>0</v>
      </c>
    </row>
    <row r="3771" spans="1:6" ht="11.25">
      <c r="A3771" s="44">
        <v>39031.65555555555</v>
      </c>
      <c r="D3771" s="40" t="s">
        <v>0</v>
      </c>
      <c r="E3771" s="40" t="s">
        <v>0</v>
      </c>
      <c r="F3771" s="40" t="s">
        <v>0</v>
      </c>
    </row>
    <row r="3772" spans="1:12" ht="11.25">
      <c r="A3772" s="44">
        <v>39034.42847222222</v>
      </c>
      <c r="G3772" s="40" t="s">
        <v>0</v>
      </c>
      <c r="I3772" s="40" t="s">
        <v>0</v>
      </c>
      <c r="L3772" s="40"/>
    </row>
    <row r="3773" spans="1:6" ht="11.25">
      <c r="A3773" s="44">
        <v>39034.43472222222</v>
      </c>
      <c r="D3773" s="40" t="s">
        <v>0</v>
      </c>
      <c r="E3773" s="40" t="s">
        <v>0</v>
      </c>
      <c r="F3773" s="40" t="s">
        <v>0</v>
      </c>
    </row>
    <row r="3774" spans="1:12" ht="11.25">
      <c r="A3774" s="44">
        <v>39034.44652777778</v>
      </c>
      <c r="B3774" s="40" t="s">
        <v>0</v>
      </c>
      <c r="C3774" s="42" t="s">
        <v>1</v>
      </c>
      <c r="L3774" s="40" t="s">
        <v>0</v>
      </c>
    </row>
    <row r="3775" spans="1:12" ht="11.25">
      <c r="A3775" s="44">
        <v>39034.48333333333</v>
      </c>
      <c r="B3775" s="40" t="s">
        <v>0</v>
      </c>
      <c r="C3775" s="42" t="s">
        <v>1</v>
      </c>
      <c r="L3775" s="40" t="s">
        <v>0</v>
      </c>
    </row>
    <row r="3776" spans="1:6" ht="11.25">
      <c r="A3776" s="44">
        <v>39034.48888888889</v>
      </c>
      <c r="D3776" s="40" t="s">
        <v>0</v>
      </c>
      <c r="E3776" s="40" t="s">
        <v>0</v>
      </c>
      <c r="F3776" s="40" t="s">
        <v>0</v>
      </c>
    </row>
    <row r="3777" spans="1:6" ht="11.25">
      <c r="A3777" s="44">
        <v>39034.56458333333</v>
      </c>
      <c r="D3777" s="40" t="s">
        <v>0</v>
      </c>
      <c r="E3777" s="40" t="s">
        <v>0</v>
      </c>
      <c r="F3777" s="40" t="s">
        <v>0</v>
      </c>
    </row>
    <row r="3778" spans="1:12" ht="11.25">
      <c r="A3778" s="44">
        <v>39034.569444444445</v>
      </c>
      <c r="B3778" s="40" t="s">
        <v>0</v>
      </c>
      <c r="C3778" s="42" t="s">
        <v>1</v>
      </c>
      <c r="L3778" s="40" t="s">
        <v>0</v>
      </c>
    </row>
    <row r="3779" spans="1:12" ht="11.25">
      <c r="A3779" s="44">
        <v>39034.73541666667</v>
      </c>
      <c r="B3779" s="40" t="s">
        <v>0</v>
      </c>
      <c r="C3779" s="42" t="s">
        <v>1</v>
      </c>
      <c r="L3779" s="40" t="s">
        <v>0</v>
      </c>
    </row>
    <row r="3780" spans="1:6" ht="11.25">
      <c r="A3780" s="44">
        <v>39034.74166666667</v>
      </c>
      <c r="D3780" s="40" t="s">
        <v>0</v>
      </c>
      <c r="E3780" s="40" t="s">
        <v>0</v>
      </c>
      <c r="F3780" s="40" t="s">
        <v>0</v>
      </c>
    </row>
    <row r="3781" spans="1:9" ht="11.25">
      <c r="A3781" s="44">
        <v>39034.74930555555</v>
      </c>
      <c r="G3781" s="40" t="s">
        <v>0</v>
      </c>
      <c r="I3781" s="40" t="s">
        <v>0</v>
      </c>
    </row>
    <row r="3782" spans="1:9" ht="11.25">
      <c r="A3782" s="44">
        <v>39035.47777777778</v>
      </c>
      <c r="G3782" s="40" t="s">
        <v>0</v>
      </c>
      <c r="I3782" s="43" t="s">
        <v>35</v>
      </c>
    </row>
    <row r="3783" spans="1:6" ht="11.25">
      <c r="A3783" s="44">
        <v>39035.48472222222</v>
      </c>
      <c r="D3783" s="40" t="s">
        <v>0</v>
      </c>
      <c r="E3783" s="40" t="s">
        <v>0</v>
      </c>
      <c r="F3783" s="40" t="s">
        <v>0</v>
      </c>
    </row>
    <row r="3784" spans="1:3" ht="11.25">
      <c r="A3784" s="44">
        <v>39035.490277777775</v>
      </c>
      <c r="B3784" s="40" t="s">
        <v>0</v>
      </c>
      <c r="C3784" s="40" t="s">
        <v>0</v>
      </c>
    </row>
    <row r="3785" spans="1:12" ht="11.25">
      <c r="A3785" s="44">
        <v>39035.72708333333</v>
      </c>
      <c r="B3785" s="40" t="s">
        <v>0</v>
      </c>
      <c r="C3785" s="42" t="s">
        <v>1</v>
      </c>
      <c r="L3785" s="40" t="s">
        <v>0</v>
      </c>
    </row>
    <row r="3786" spans="1:6" ht="11.25">
      <c r="A3786" s="44">
        <v>39035.73402777778</v>
      </c>
      <c r="D3786" s="40" t="s">
        <v>0</v>
      </c>
      <c r="E3786" s="40" t="s">
        <v>0</v>
      </c>
      <c r="F3786" s="40" t="s">
        <v>0</v>
      </c>
    </row>
    <row r="3787" spans="1:6" ht="11.25">
      <c r="A3787" s="44">
        <v>39035.87708333333</v>
      </c>
      <c r="D3787" s="40" t="s">
        <v>0</v>
      </c>
      <c r="E3787" s="40" t="s">
        <v>0</v>
      </c>
      <c r="F3787" s="40" t="s">
        <v>0</v>
      </c>
    </row>
    <row r="3788" spans="1:9" ht="11.25">
      <c r="A3788" s="44">
        <v>39035.89027777778</v>
      </c>
      <c r="G3788" s="40" t="s">
        <v>0</v>
      </c>
      <c r="I3788" s="40" t="s">
        <v>0</v>
      </c>
    </row>
    <row r="3789" spans="1:9" ht="11.25">
      <c r="A3789" s="44">
        <v>39036.441666666666</v>
      </c>
      <c r="G3789" s="40" t="s">
        <v>0</v>
      </c>
      <c r="I3789" s="40" t="s">
        <v>0</v>
      </c>
    </row>
    <row r="3790" spans="1:12" ht="11.25">
      <c r="A3790" s="44">
        <v>39036.44861111111</v>
      </c>
      <c r="D3790" s="40" t="s">
        <v>0</v>
      </c>
      <c r="E3790" s="40" t="s">
        <v>0</v>
      </c>
      <c r="F3790" s="40" t="s">
        <v>0</v>
      </c>
      <c r="L3790" s="40" t="s">
        <v>0</v>
      </c>
    </row>
    <row r="3791" spans="1:3" ht="11.25">
      <c r="A3791" s="44">
        <v>39036.459027777775</v>
      </c>
      <c r="B3791" s="40" t="s">
        <v>0</v>
      </c>
      <c r="C3791" s="40" t="s">
        <v>0</v>
      </c>
    </row>
    <row r="3792" spans="1:3" ht="11.25">
      <c r="A3792" s="44">
        <v>39036.97708333333</v>
      </c>
      <c r="B3792" s="40" t="s">
        <v>0</v>
      </c>
      <c r="C3792" s="40" t="s">
        <v>0</v>
      </c>
    </row>
    <row r="3793" spans="1:6" ht="11.25">
      <c r="A3793" s="44">
        <v>39036.98402777778</v>
      </c>
      <c r="D3793" s="40" t="s">
        <v>0</v>
      </c>
      <c r="E3793" s="40" t="s">
        <v>0</v>
      </c>
      <c r="F3793" s="40" t="s">
        <v>0</v>
      </c>
    </row>
    <row r="3794" spans="1:9" ht="11.25">
      <c r="A3794" s="44">
        <v>39036.990277777775</v>
      </c>
      <c r="G3794" s="40" t="s">
        <v>0</v>
      </c>
      <c r="I3794" s="40" t="s">
        <v>0</v>
      </c>
    </row>
    <row r="3795" spans="1:6" ht="11.25">
      <c r="A3795" s="44">
        <v>39036.21597222222</v>
      </c>
      <c r="D3795" s="40" t="s">
        <v>0</v>
      </c>
      <c r="E3795" s="40" t="s">
        <v>0</v>
      </c>
      <c r="F3795" s="40" t="s">
        <v>0</v>
      </c>
    </row>
    <row r="3796" spans="1:3" ht="11.25">
      <c r="A3796" s="44">
        <v>39036.220138888886</v>
      </c>
      <c r="B3796" s="40" t="s">
        <v>0</v>
      </c>
      <c r="C3796" s="40" t="s">
        <v>0</v>
      </c>
    </row>
    <row r="3797" spans="1:3" ht="11.25">
      <c r="A3797" s="44">
        <v>39036.24791666667</v>
      </c>
      <c r="B3797" s="40" t="s">
        <v>0</v>
      </c>
      <c r="C3797" s="40" t="s">
        <v>0</v>
      </c>
    </row>
    <row r="3798" spans="1:6" ht="11.25">
      <c r="A3798" s="44">
        <v>39036.25208333333</v>
      </c>
      <c r="D3798" s="40" t="s">
        <v>0</v>
      </c>
      <c r="E3798" s="40" t="s">
        <v>0</v>
      </c>
      <c r="F3798" s="40" t="s">
        <v>0</v>
      </c>
    </row>
    <row r="3799" spans="1:6" ht="11.25">
      <c r="A3799" s="44">
        <v>39036.31597222222</v>
      </c>
      <c r="D3799" s="40" t="s">
        <v>0</v>
      </c>
      <c r="E3799" s="40" t="s">
        <v>0</v>
      </c>
      <c r="F3799" s="40" t="s">
        <v>0</v>
      </c>
    </row>
    <row r="3800" spans="1:3" ht="11.25">
      <c r="A3800" s="44">
        <v>39036.322916666664</v>
      </c>
      <c r="B3800" s="40" t="s">
        <v>0</v>
      </c>
      <c r="C3800" s="40" t="s">
        <v>0</v>
      </c>
    </row>
    <row r="3801" spans="1:3" ht="11.25">
      <c r="A3801" s="44">
        <v>39036.339583333334</v>
      </c>
      <c r="B3801" s="40" t="s">
        <v>0</v>
      </c>
      <c r="C3801" s="40" t="s">
        <v>0</v>
      </c>
    </row>
    <row r="3802" spans="1:6" ht="11.25">
      <c r="A3802" s="44">
        <v>39036.34375</v>
      </c>
      <c r="D3802" s="40" t="s">
        <v>0</v>
      </c>
      <c r="E3802" s="40" t="s">
        <v>0</v>
      </c>
      <c r="F3802" s="40" t="s">
        <v>0</v>
      </c>
    </row>
    <row r="3803" spans="1:6" ht="11.25">
      <c r="A3803" s="44">
        <v>39036.41111111111</v>
      </c>
      <c r="D3803" s="40" t="s">
        <v>0</v>
      </c>
      <c r="E3803" s="40" t="s">
        <v>0</v>
      </c>
      <c r="F3803" s="40" t="s">
        <v>0</v>
      </c>
    </row>
    <row r="3804" spans="1:3" ht="11.25">
      <c r="A3804" s="44">
        <v>39036.41527777778</v>
      </c>
      <c r="B3804" s="40" t="s">
        <v>0</v>
      </c>
      <c r="C3804" s="40" t="s">
        <v>0</v>
      </c>
    </row>
    <row r="3805" spans="1:3" ht="11.25">
      <c r="A3805" s="44">
        <v>39036.43402777778</v>
      </c>
      <c r="B3805" s="40" t="s">
        <v>0</v>
      </c>
      <c r="C3805" s="40" t="s">
        <v>0</v>
      </c>
    </row>
    <row r="3806" spans="1:6" ht="11.25">
      <c r="A3806" s="44">
        <v>39036.43819444445</v>
      </c>
      <c r="D3806" s="40" t="s">
        <v>0</v>
      </c>
      <c r="E3806" s="40" t="s">
        <v>0</v>
      </c>
      <c r="F3806" s="40" t="s">
        <v>0</v>
      </c>
    </row>
    <row r="3807" spans="1:9" ht="11.25">
      <c r="A3807" s="44">
        <v>39036.60208333333</v>
      </c>
      <c r="G3807" s="40" t="s">
        <v>0</v>
      </c>
      <c r="I3807" s="40" t="s">
        <v>0</v>
      </c>
    </row>
    <row r="3808" spans="1:6" ht="11.25">
      <c r="A3808" s="44">
        <v>39036.61111111111</v>
      </c>
      <c r="D3808" s="40" t="s">
        <v>0</v>
      </c>
      <c r="E3808" s="40" t="s">
        <v>0</v>
      </c>
      <c r="F3808" s="40" t="s">
        <v>0</v>
      </c>
    </row>
    <row r="3809" spans="1:12" ht="11.25">
      <c r="A3809" s="44">
        <v>39036.61597222222</v>
      </c>
      <c r="B3809" s="40" t="s">
        <v>0</v>
      </c>
      <c r="C3809" s="40" t="s">
        <v>0</v>
      </c>
      <c r="L3809" s="40" t="s">
        <v>0</v>
      </c>
    </row>
    <row r="3810" spans="1:9" ht="11.25">
      <c r="A3810" s="44">
        <v>39036.646527777775</v>
      </c>
      <c r="I3810" s="40" t="s">
        <v>0</v>
      </c>
    </row>
    <row r="3811" spans="1:12" ht="11.25">
      <c r="A3811" s="44">
        <v>39036.97708333333</v>
      </c>
      <c r="B3811" s="40" t="s">
        <v>0</v>
      </c>
      <c r="C3811" s="40" t="s">
        <v>0</v>
      </c>
      <c r="L3811" s="40" t="s">
        <v>0</v>
      </c>
    </row>
    <row r="3812" spans="1:6" ht="11.25">
      <c r="A3812" s="44">
        <v>39036.98402777778</v>
      </c>
      <c r="D3812" s="40" t="s">
        <v>0</v>
      </c>
      <c r="E3812" s="40" t="s">
        <v>0</v>
      </c>
      <c r="F3812" s="40" t="s">
        <v>0</v>
      </c>
    </row>
    <row r="3813" spans="1:9" ht="11.25">
      <c r="A3813" s="44">
        <v>39036.990277777775</v>
      </c>
      <c r="G3813" s="40" t="s">
        <v>0</v>
      </c>
      <c r="I3813" s="40" t="s">
        <v>0</v>
      </c>
    </row>
    <row r="3814" spans="1:6" ht="11.25">
      <c r="A3814" s="44">
        <v>39037.21597222222</v>
      </c>
      <c r="D3814" s="40" t="s">
        <v>0</v>
      </c>
      <c r="E3814" s="40" t="s">
        <v>0</v>
      </c>
      <c r="F3814" s="40" t="s">
        <v>0</v>
      </c>
    </row>
    <row r="3815" spans="1:3" ht="11.25">
      <c r="A3815" s="44">
        <v>39037.220138888886</v>
      </c>
      <c r="B3815" s="40" t="s">
        <v>0</v>
      </c>
      <c r="C3815" s="40" t="s">
        <v>0</v>
      </c>
    </row>
    <row r="3816" spans="1:3" ht="11.25">
      <c r="A3816" s="44">
        <v>39037.24791666667</v>
      </c>
      <c r="B3816" s="40" t="s">
        <v>0</v>
      </c>
      <c r="C3816" s="40" t="s">
        <v>0</v>
      </c>
    </row>
    <row r="3817" spans="1:6" ht="11.25">
      <c r="A3817" s="44">
        <v>39037.25208333333</v>
      </c>
      <c r="D3817" s="40" t="s">
        <v>0</v>
      </c>
      <c r="E3817" s="40" t="s">
        <v>0</v>
      </c>
      <c r="F3817" s="40" t="s">
        <v>0</v>
      </c>
    </row>
    <row r="3818" spans="1:6" ht="11.25">
      <c r="A3818" s="44">
        <v>39037.31597222222</v>
      </c>
      <c r="D3818" s="40" t="s">
        <v>0</v>
      </c>
      <c r="E3818" s="40" t="s">
        <v>0</v>
      </c>
      <c r="F3818" s="40" t="s">
        <v>0</v>
      </c>
    </row>
    <row r="3819" spans="1:3" ht="11.25">
      <c r="A3819" s="44">
        <v>39037.322916666664</v>
      </c>
      <c r="B3819" s="40" t="s">
        <v>0</v>
      </c>
      <c r="C3819" s="40" t="s">
        <v>0</v>
      </c>
    </row>
    <row r="3820" spans="1:3" ht="11.25">
      <c r="A3820" s="44">
        <v>39037.339583333334</v>
      </c>
      <c r="B3820" s="40" t="s">
        <v>0</v>
      </c>
      <c r="C3820" s="40" t="s">
        <v>0</v>
      </c>
    </row>
    <row r="3821" spans="1:6" ht="11.25">
      <c r="A3821" s="44">
        <v>39037.34375</v>
      </c>
      <c r="D3821" s="40" t="s">
        <v>0</v>
      </c>
      <c r="E3821" s="40" t="s">
        <v>0</v>
      </c>
      <c r="F3821" s="40" t="s">
        <v>0</v>
      </c>
    </row>
    <row r="3822" spans="1:6" ht="11.25">
      <c r="A3822" s="44">
        <v>39037.41111111111</v>
      </c>
      <c r="D3822" s="40" t="s">
        <v>0</v>
      </c>
      <c r="E3822" s="40" t="s">
        <v>0</v>
      </c>
      <c r="F3822" s="40" t="s">
        <v>0</v>
      </c>
    </row>
    <row r="3823" spans="1:3" ht="11.25">
      <c r="A3823" s="44">
        <v>39037.41527777778</v>
      </c>
      <c r="B3823" s="40" t="s">
        <v>0</v>
      </c>
      <c r="C3823" s="40" t="s">
        <v>0</v>
      </c>
    </row>
    <row r="3824" spans="1:3" ht="11.25">
      <c r="A3824" s="44">
        <v>39037.43402777778</v>
      </c>
      <c r="B3824" s="40" t="s">
        <v>0</v>
      </c>
      <c r="C3824" s="40" t="s">
        <v>0</v>
      </c>
    </row>
    <row r="3825" spans="1:6" ht="11.25">
      <c r="A3825" s="44">
        <v>39037.43819444445</v>
      </c>
      <c r="D3825" s="40" t="s">
        <v>0</v>
      </c>
      <c r="E3825" s="40" t="s">
        <v>0</v>
      </c>
      <c r="F3825" s="40" t="s">
        <v>0</v>
      </c>
    </row>
    <row r="3826" spans="1:9" ht="11.25">
      <c r="A3826" s="44">
        <v>39037.60208333333</v>
      </c>
      <c r="G3826" s="40" t="s">
        <v>0</v>
      </c>
      <c r="I3826" s="40" t="s">
        <v>0</v>
      </c>
    </row>
    <row r="3827" spans="1:6" ht="11.25">
      <c r="A3827" s="44">
        <v>39037.61111111111</v>
      </c>
      <c r="D3827" s="40" t="s">
        <v>0</v>
      </c>
      <c r="E3827" s="40" t="s">
        <v>0</v>
      </c>
      <c r="F3827" s="40" t="s">
        <v>0</v>
      </c>
    </row>
    <row r="3828" spans="1:3" ht="11.25">
      <c r="A3828" s="44">
        <v>39037.61597222222</v>
      </c>
      <c r="B3828" s="40" t="s">
        <v>0</v>
      </c>
      <c r="C3828" s="40" t="s">
        <v>0</v>
      </c>
    </row>
    <row r="3829" spans="1:9" ht="11.25">
      <c r="A3829" s="44">
        <v>39037.646527777775</v>
      </c>
      <c r="I3829" s="40" t="s">
        <v>0</v>
      </c>
    </row>
    <row r="3830" spans="1:9" ht="11.25">
      <c r="A3830" s="44">
        <v>39038.743055555555</v>
      </c>
      <c r="I3830" s="40" t="s">
        <v>0</v>
      </c>
    </row>
    <row r="3831" spans="1:9" ht="11.25">
      <c r="A3831" s="44">
        <v>39040.60902777778</v>
      </c>
      <c r="G3831" s="40" t="s">
        <v>0</v>
      </c>
      <c r="I3831" s="40" t="s">
        <v>0</v>
      </c>
    </row>
    <row r="3832" spans="1:6" ht="11.25">
      <c r="A3832" s="44">
        <v>39040.63333333333</v>
      </c>
      <c r="E3832" s="40" t="s">
        <v>0</v>
      </c>
      <c r="F3832" s="40" t="s">
        <v>0</v>
      </c>
    </row>
    <row r="3833" spans="1:12" ht="11.25">
      <c r="A3833" s="44">
        <v>39040.67152777778</v>
      </c>
      <c r="L3833" s="40" t="s">
        <v>0</v>
      </c>
    </row>
    <row r="3834" spans="1:9" ht="11.25">
      <c r="A3834" s="44">
        <v>39041.43472222222</v>
      </c>
      <c r="G3834" s="40" t="s">
        <v>0</v>
      </c>
      <c r="I3834" s="40" t="s">
        <v>0</v>
      </c>
    </row>
    <row r="3835" spans="1:6" ht="11.25">
      <c r="A3835" s="44">
        <v>39041.44027777778</v>
      </c>
      <c r="D3835" s="40" t="s">
        <v>0</v>
      </c>
      <c r="E3835" s="40" t="s">
        <v>0</v>
      </c>
      <c r="F3835" s="40" t="s">
        <v>0</v>
      </c>
    </row>
    <row r="3836" spans="1:12" ht="11.25">
      <c r="A3836" s="44">
        <v>39041.45208333333</v>
      </c>
      <c r="B3836" s="40" t="s">
        <v>0</v>
      </c>
      <c r="C3836" s="40" t="s">
        <v>0</v>
      </c>
      <c r="L3836" s="40" t="s">
        <v>0</v>
      </c>
    </row>
    <row r="3837" spans="1:12" ht="11.25">
      <c r="A3837" s="44">
        <v>39041.68958333333</v>
      </c>
      <c r="B3837" s="40" t="s">
        <v>0</v>
      </c>
      <c r="C3837" s="40" t="s">
        <v>0</v>
      </c>
      <c r="L3837" s="42" t="s">
        <v>1</v>
      </c>
    </row>
    <row r="3838" spans="1:12" ht="11.25">
      <c r="A3838" s="44">
        <v>39041.961805555555</v>
      </c>
      <c r="B3838" s="40" t="s">
        <v>0</v>
      </c>
      <c r="C3838" s="40" t="s">
        <v>0</v>
      </c>
      <c r="L3838" s="40" t="s">
        <v>0</v>
      </c>
    </row>
    <row r="3839" spans="1:6" ht="11.25">
      <c r="A3839" s="44">
        <v>39041.96944444445</v>
      </c>
      <c r="D3839" s="40" t="s">
        <v>0</v>
      </c>
      <c r="E3839" s="40" t="s">
        <v>0</v>
      </c>
      <c r="F3839" s="40" t="s">
        <v>0</v>
      </c>
    </row>
    <row r="3840" spans="1:9" ht="11.25">
      <c r="A3840" s="44">
        <v>39041.97638888889</v>
      </c>
      <c r="G3840" s="40" t="s">
        <v>0</v>
      </c>
      <c r="I3840" s="40" t="s">
        <v>0</v>
      </c>
    </row>
    <row r="3841" spans="1:9" ht="11.25">
      <c r="A3841" s="44">
        <v>39042.47708333333</v>
      </c>
      <c r="G3841" s="43" t="s">
        <v>35</v>
      </c>
      <c r="I3841" s="43" t="s">
        <v>35</v>
      </c>
    </row>
    <row r="3842" spans="1:6" ht="11.25">
      <c r="A3842" s="44">
        <v>39042.48333333333</v>
      </c>
      <c r="D3842" s="40" t="s">
        <v>0</v>
      </c>
      <c r="E3842" s="40" t="s">
        <v>0</v>
      </c>
      <c r="F3842" s="40" t="s">
        <v>0</v>
      </c>
    </row>
    <row r="3843" spans="1:3" ht="11.25">
      <c r="A3843" s="44">
        <v>39042.50763888889</v>
      </c>
      <c r="B3843" s="40" t="s">
        <v>0</v>
      </c>
      <c r="C3843" s="40" t="s">
        <v>0</v>
      </c>
    </row>
    <row r="3844" spans="1:6" ht="11.25">
      <c r="A3844" s="44">
        <v>39042.77291666667</v>
      </c>
      <c r="D3844" s="40" t="s">
        <v>0</v>
      </c>
      <c r="E3844" s="40" t="s">
        <v>0</v>
      </c>
      <c r="F3844" s="40" t="s">
        <v>0</v>
      </c>
    </row>
    <row r="3845" spans="1:12" ht="11.25">
      <c r="A3845" s="44">
        <v>39042.78125</v>
      </c>
      <c r="B3845" s="40" t="s">
        <v>0</v>
      </c>
      <c r="C3845" s="40" t="s">
        <v>0</v>
      </c>
      <c r="L3845" s="40" t="s">
        <v>0</v>
      </c>
    </row>
    <row r="3846" spans="1:12" ht="11.25">
      <c r="A3846" s="44">
        <v>39042.79652777778</v>
      </c>
      <c r="B3846" s="40" t="s">
        <v>0</v>
      </c>
      <c r="C3846" s="40" t="s">
        <v>0</v>
      </c>
      <c r="L3846" s="40" t="s">
        <v>0</v>
      </c>
    </row>
    <row r="3847" spans="1:6" ht="11.25">
      <c r="A3847" s="44">
        <v>39042.80069444444</v>
      </c>
      <c r="D3847" s="40" t="s">
        <v>0</v>
      </c>
      <c r="E3847" s="40" t="s">
        <v>0</v>
      </c>
      <c r="F3847" s="40" t="s">
        <v>0</v>
      </c>
    </row>
    <row r="3848" spans="1:6" ht="11.25">
      <c r="A3848" s="44">
        <v>39042.870833333334</v>
      </c>
      <c r="D3848" s="40" t="s">
        <v>0</v>
      </c>
      <c r="E3848" s="40" t="s">
        <v>0</v>
      </c>
      <c r="F3848" s="40" t="s">
        <v>0</v>
      </c>
    </row>
    <row r="3849" spans="1:12" ht="11.25">
      <c r="A3849" s="44">
        <v>39042.875</v>
      </c>
      <c r="B3849" s="40" t="s">
        <v>0</v>
      </c>
      <c r="C3849" s="40" t="s">
        <v>0</v>
      </c>
      <c r="L3849" s="40" t="s">
        <v>0</v>
      </c>
    </row>
    <row r="3850" spans="1:12" ht="11.25">
      <c r="A3850" s="44">
        <v>39042.8875</v>
      </c>
      <c r="B3850" s="40" t="s">
        <v>0</v>
      </c>
      <c r="C3850" s="40" t="s">
        <v>0</v>
      </c>
      <c r="L3850" s="40" t="s">
        <v>0</v>
      </c>
    </row>
    <row r="3851" spans="1:6" ht="11.25">
      <c r="A3851" s="44">
        <v>39042.89166666667</v>
      </c>
      <c r="D3851" s="40" t="s">
        <v>0</v>
      </c>
      <c r="E3851" s="40" t="s">
        <v>0</v>
      </c>
      <c r="F3851" s="40" t="s">
        <v>0</v>
      </c>
    </row>
    <row r="3852" spans="1:6" ht="11.25">
      <c r="A3852" s="44">
        <v>39042.95208333333</v>
      </c>
      <c r="D3852" s="40" t="s">
        <v>0</v>
      </c>
      <c r="E3852" s="40" t="s">
        <v>0</v>
      </c>
      <c r="F3852" s="40" t="s">
        <v>0</v>
      </c>
    </row>
    <row r="3853" spans="1:12" ht="11.25">
      <c r="A3853" s="44">
        <v>39042.95625</v>
      </c>
      <c r="B3853" s="40" t="s">
        <v>0</v>
      </c>
      <c r="C3853" s="40" t="s">
        <v>0</v>
      </c>
      <c r="L3853" s="40" t="s">
        <v>0</v>
      </c>
    </row>
    <row r="3854" spans="1:12" ht="11.25">
      <c r="A3854" s="44">
        <v>39042.98402777778</v>
      </c>
      <c r="B3854" s="40" t="s">
        <v>0</v>
      </c>
      <c r="C3854" s="40" t="s">
        <v>0</v>
      </c>
      <c r="L3854" s="40" t="s">
        <v>0</v>
      </c>
    </row>
    <row r="3855" spans="1:6" ht="11.25">
      <c r="A3855" s="44">
        <v>39042.98819444444</v>
      </c>
      <c r="D3855" s="40" t="s">
        <v>0</v>
      </c>
      <c r="E3855" s="40" t="s">
        <v>0</v>
      </c>
      <c r="F3855" s="40" t="s">
        <v>0</v>
      </c>
    </row>
    <row r="3856" spans="1:9" ht="11.25">
      <c r="A3856" s="44">
        <v>39043.44930555556</v>
      </c>
      <c r="G3856" s="40" t="s">
        <v>0</v>
      </c>
      <c r="I3856" s="40" t="s">
        <v>0</v>
      </c>
    </row>
    <row r="3857" spans="1:6" ht="11.25">
      <c r="A3857" s="44">
        <v>39043.45625</v>
      </c>
      <c r="D3857" s="40" t="s">
        <v>0</v>
      </c>
      <c r="E3857" s="40" t="s">
        <v>0</v>
      </c>
      <c r="F3857" s="40" t="s">
        <v>0</v>
      </c>
    </row>
    <row r="3858" spans="1:12" ht="11.25">
      <c r="A3858" s="44">
        <v>39043.486805555556</v>
      </c>
      <c r="L3858" s="40" t="s">
        <v>0</v>
      </c>
    </row>
    <row r="3859" spans="1:3" ht="11.25">
      <c r="A3859" s="44">
        <v>39043.49097222222</v>
      </c>
      <c r="B3859" s="40" t="s">
        <v>0</v>
      </c>
      <c r="C3859" s="40" t="s">
        <v>0</v>
      </c>
    </row>
    <row r="3860" spans="1:3" ht="11.25">
      <c r="A3860" s="44">
        <v>39043.73611111111</v>
      </c>
      <c r="B3860" s="40" t="s">
        <v>0</v>
      </c>
      <c r="C3860" s="40" t="s">
        <v>0</v>
      </c>
    </row>
    <row r="3861" spans="1:6" ht="11.25">
      <c r="A3861" s="44">
        <v>39043.74236111111</v>
      </c>
      <c r="D3861" s="40" t="s">
        <v>0</v>
      </c>
      <c r="E3861" s="40" t="s">
        <v>0</v>
      </c>
      <c r="F3861" s="40" t="s">
        <v>0</v>
      </c>
    </row>
    <row r="3862" spans="1:9" ht="11.25">
      <c r="A3862" s="44">
        <v>39043.74930555555</v>
      </c>
      <c r="G3862" s="40" t="s">
        <v>0</v>
      </c>
      <c r="I3862" s="40" t="s">
        <v>0</v>
      </c>
    </row>
    <row r="3863" spans="1:9" ht="11.25">
      <c r="A3863" s="44">
        <v>39044.42847222222</v>
      </c>
      <c r="G3863" s="40" t="s">
        <v>0</v>
      </c>
      <c r="I3863" s="40" t="s">
        <v>0</v>
      </c>
    </row>
    <row r="3864" spans="1:6" ht="11.25">
      <c r="A3864" s="44">
        <v>39044.43680555555</v>
      </c>
      <c r="D3864" s="40" t="s">
        <v>0</v>
      </c>
      <c r="E3864" s="40" t="s">
        <v>0</v>
      </c>
      <c r="F3864" s="40" t="s">
        <v>0</v>
      </c>
    </row>
    <row r="3865" spans="1:12" ht="11.25">
      <c r="A3865" s="44">
        <v>39044.44375</v>
      </c>
      <c r="B3865" s="40" t="s">
        <v>0</v>
      </c>
      <c r="C3865" s="40" t="s">
        <v>0</v>
      </c>
      <c r="L3865" s="40" t="s">
        <v>0</v>
      </c>
    </row>
    <row r="3866" spans="1:9" ht="11.25">
      <c r="A3866" s="44">
        <v>39045.43541666667</v>
      </c>
      <c r="G3866" s="40" t="s">
        <v>0</v>
      </c>
      <c r="I3866" s="40" t="s">
        <v>0</v>
      </c>
    </row>
    <row r="3867" spans="1:6" ht="11.25">
      <c r="A3867" s="44">
        <v>39045.44236111111</v>
      </c>
      <c r="D3867" s="40" t="s">
        <v>0</v>
      </c>
      <c r="E3867" s="40" t="s">
        <v>0</v>
      </c>
      <c r="F3867" s="40" t="s">
        <v>0</v>
      </c>
    </row>
    <row r="3868" spans="1:12" ht="11.25">
      <c r="A3868" s="44">
        <v>39045.44861111111</v>
      </c>
      <c r="B3868" s="40" t="s">
        <v>0</v>
      </c>
      <c r="C3868" s="40" t="s">
        <v>0</v>
      </c>
      <c r="L3868" s="40" t="s">
        <v>0</v>
      </c>
    </row>
    <row r="3869" spans="1:9" ht="11.25">
      <c r="A3869" s="44">
        <v>39045.520833333336</v>
      </c>
      <c r="I3869" s="40" t="s">
        <v>0</v>
      </c>
    </row>
    <row r="3870" spans="1:9" ht="11.25">
      <c r="A3870" s="44">
        <v>39045.56458333333</v>
      </c>
      <c r="I3870" s="40" t="s">
        <v>0</v>
      </c>
    </row>
    <row r="3871" spans="1:9" ht="11.25">
      <c r="A3871" s="44">
        <v>39045.63611111111</v>
      </c>
      <c r="I3871" s="40" t="s">
        <v>0</v>
      </c>
    </row>
    <row r="3872" spans="1:9" ht="11.25">
      <c r="A3872" s="44">
        <v>39045.67847222222</v>
      </c>
      <c r="I3872" s="40" t="s">
        <v>0</v>
      </c>
    </row>
    <row r="3873" spans="1:12" ht="11.25">
      <c r="A3873" s="44">
        <v>39045.711805555555</v>
      </c>
      <c r="B3873" s="40" t="s">
        <v>0</v>
      </c>
      <c r="C3873" s="40" t="s">
        <v>0</v>
      </c>
      <c r="L3873" s="40" t="s">
        <v>0</v>
      </c>
    </row>
    <row r="3874" spans="1:9" ht="11.25">
      <c r="A3874" s="44">
        <v>39045.75277777778</v>
      </c>
      <c r="I3874" s="40" t="s">
        <v>0</v>
      </c>
    </row>
    <row r="3875" spans="1:6" ht="11.25">
      <c r="A3875" s="44">
        <v>39046.626388888886</v>
      </c>
      <c r="D3875" s="40" t="s">
        <v>0</v>
      </c>
      <c r="E3875" s="40" t="s">
        <v>0</v>
      </c>
      <c r="F3875" s="40" t="s">
        <v>0</v>
      </c>
    </row>
    <row r="3876" spans="1:11" ht="11.25">
      <c r="A3876" s="44">
        <v>39046.663194444445</v>
      </c>
      <c r="K3876" s="40" t="s">
        <v>0</v>
      </c>
    </row>
    <row r="3877" spans="1:9" ht="11.25">
      <c r="A3877" s="44">
        <v>39047.67638888889</v>
      </c>
      <c r="G3877" s="40" t="s">
        <v>0</v>
      </c>
      <c r="I3877" s="40" t="s">
        <v>0</v>
      </c>
    </row>
    <row r="3878" spans="1:6" ht="11.25">
      <c r="A3878" s="44">
        <v>39047.68263888889</v>
      </c>
      <c r="E3878" s="40" t="s">
        <v>0</v>
      </c>
      <c r="F3878" s="40" t="s">
        <v>0</v>
      </c>
    </row>
    <row r="3879" spans="1:12" ht="11.25">
      <c r="A3879" s="44">
        <v>39047.96944444445</v>
      </c>
      <c r="D3879" s="40" t="s">
        <v>0</v>
      </c>
      <c r="E3879" s="40" t="s">
        <v>0</v>
      </c>
      <c r="F3879" s="40" t="s">
        <v>0</v>
      </c>
      <c r="L3879" s="40" t="s">
        <v>0</v>
      </c>
    </row>
    <row r="3880" spans="1:9" ht="11.25">
      <c r="A3880" s="44">
        <v>39047.97638888889</v>
      </c>
      <c r="G3880" s="40" t="s">
        <v>0</v>
      </c>
      <c r="I3880" s="40" t="s">
        <v>0</v>
      </c>
    </row>
    <row r="3881" spans="1:9" ht="11.25">
      <c r="A3881" s="44">
        <v>39048.455555555556</v>
      </c>
      <c r="G3881" s="40" t="s">
        <v>0</v>
      </c>
      <c r="I3881" s="40" t="s">
        <v>0</v>
      </c>
    </row>
    <row r="3882" spans="1:6" ht="11.25">
      <c r="A3882" s="44">
        <v>39048.46111111111</v>
      </c>
      <c r="D3882" s="40" t="s">
        <v>0</v>
      </c>
      <c r="E3882" s="40" t="s">
        <v>0</v>
      </c>
      <c r="F3882" s="40" t="s">
        <v>0</v>
      </c>
    </row>
    <row r="3883" spans="1:12" ht="11.25">
      <c r="A3883" s="44">
        <v>39048.46597222222</v>
      </c>
      <c r="B3883" s="40" t="s">
        <v>0</v>
      </c>
      <c r="C3883" s="40" t="s">
        <v>0</v>
      </c>
      <c r="L3883" s="40" t="s">
        <v>0</v>
      </c>
    </row>
    <row r="3884" spans="1:3" ht="11.25">
      <c r="A3884" s="44">
        <v>39048.75625</v>
      </c>
      <c r="B3884" s="40" t="s">
        <v>0</v>
      </c>
      <c r="C3884" s="40" t="s">
        <v>0</v>
      </c>
    </row>
    <row r="3885" spans="1:12" ht="11.25">
      <c r="A3885" s="44">
        <v>39048.759722222225</v>
      </c>
      <c r="L3885" s="40" t="s">
        <v>0</v>
      </c>
    </row>
    <row r="3886" spans="1:6" ht="11.25">
      <c r="A3886" s="44">
        <v>39048.89166666667</v>
      </c>
      <c r="D3886" s="40" t="s">
        <v>0</v>
      </c>
      <c r="E3886" s="40" t="s">
        <v>0</v>
      </c>
      <c r="F3886" s="40" t="s">
        <v>0</v>
      </c>
    </row>
    <row r="3887" spans="1:6" ht="11.25">
      <c r="A3887" s="44">
        <v>39048.91388888889</v>
      </c>
      <c r="D3887" s="40" t="s">
        <v>0</v>
      </c>
      <c r="E3887" s="40" t="s">
        <v>0</v>
      </c>
      <c r="F3887" s="40" t="s">
        <v>0</v>
      </c>
    </row>
    <row r="3888" spans="1:9" ht="11.25">
      <c r="A3888" s="44">
        <v>39048.92361111111</v>
      </c>
      <c r="G3888" s="40" t="s">
        <v>0</v>
      </c>
      <c r="I3888" s="40" t="s">
        <v>0</v>
      </c>
    </row>
    <row r="3889" spans="1:9" ht="11.25">
      <c r="A3889" s="44">
        <v>39049.33125</v>
      </c>
      <c r="I3889" s="42" t="s">
        <v>1</v>
      </c>
    </row>
    <row r="3890" spans="1:9" ht="11.25">
      <c r="A3890" s="44">
        <v>39049.37152777778</v>
      </c>
      <c r="I3890" s="42" t="s">
        <v>1</v>
      </c>
    </row>
    <row r="3891" spans="1:9" ht="11.25">
      <c r="A3891" s="44">
        <v>39049.43541666667</v>
      </c>
      <c r="G3891" s="40" t="s">
        <v>0</v>
      </c>
      <c r="I3891" s="40" t="s">
        <v>0</v>
      </c>
    </row>
    <row r="3892" spans="1:9" ht="11.25">
      <c r="A3892" s="44">
        <v>39049.43958333333</v>
      </c>
      <c r="I3892" s="40" t="s">
        <v>0</v>
      </c>
    </row>
    <row r="3893" spans="1:6" ht="11.25">
      <c r="A3893" s="44">
        <v>39049.44305555556</v>
      </c>
      <c r="D3893" s="40" t="s">
        <v>0</v>
      </c>
      <c r="E3893" s="40" t="s">
        <v>0</v>
      </c>
      <c r="F3893" s="40" t="s">
        <v>0</v>
      </c>
    </row>
    <row r="3894" spans="1:9" ht="11.25">
      <c r="A3894" s="44">
        <v>39049.478472222225</v>
      </c>
      <c r="I3894" s="40" t="s">
        <v>0</v>
      </c>
    </row>
    <row r="3895" spans="1:3" ht="11.25">
      <c r="A3895" s="44">
        <v>39049.489583333336</v>
      </c>
      <c r="B3895" s="40" t="s">
        <v>0</v>
      </c>
      <c r="C3895" s="40" t="s">
        <v>0</v>
      </c>
    </row>
    <row r="3896" spans="1:3" ht="11.25">
      <c r="A3896" s="44">
        <v>39049.6375</v>
      </c>
      <c r="B3896" s="40" t="s">
        <v>0</v>
      </c>
      <c r="C3896" s="40" t="s">
        <v>0</v>
      </c>
    </row>
    <row r="3897" spans="1:9" ht="11.25">
      <c r="A3897" s="44">
        <v>39050.45138888889</v>
      </c>
      <c r="G3897" s="40" t="s">
        <v>0</v>
      </c>
      <c r="I3897" s="40" t="s">
        <v>0</v>
      </c>
    </row>
    <row r="3898" spans="1:6" ht="11.25">
      <c r="A3898" s="44">
        <v>39050.45694444444</v>
      </c>
      <c r="D3898" s="40" t="s">
        <v>0</v>
      </c>
      <c r="E3898" s="40" t="s">
        <v>0</v>
      </c>
      <c r="F3898" s="40" t="s">
        <v>0</v>
      </c>
    </row>
    <row r="3899" spans="1:12" ht="11.25">
      <c r="A3899" s="44">
        <v>39050.461805555555</v>
      </c>
      <c r="B3899" s="40" t="s">
        <v>0</v>
      </c>
      <c r="C3899" s="40" t="s">
        <v>0</v>
      </c>
      <c r="L3899" s="40" t="s">
        <v>0</v>
      </c>
    </row>
    <row r="3900" spans="1:12" ht="11.25">
      <c r="A3900" s="44">
        <v>39050.68402777778</v>
      </c>
      <c r="B3900" s="40" t="s">
        <v>0</v>
      </c>
      <c r="C3900" s="40" t="s">
        <v>0</v>
      </c>
      <c r="L3900" s="42" t="s">
        <v>1</v>
      </c>
    </row>
    <row r="3901" spans="1:4" ht="11.25">
      <c r="A3901" s="44">
        <v>39050.6875</v>
      </c>
      <c r="D3901" s="40" t="s">
        <v>0</v>
      </c>
    </row>
    <row r="3902" spans="1:11" ht="11.25">
      <c r="A3902" s="44">
        <v>39050.75</v>
      </c>
      <c r="J3902" s="40" t="s">
        <v>0</v>
      </c>
      <c r="K3902" s="40" t="s">
        <v>0</v>
      </c>
    </row>
    <row r="3903" spans="1:9" ht="11.25">
      <c r="A3903" s="44">
        <v>39050.80347222222</v>
      </c>
      <c r="G3903" s="40" t="s">
        <v>0</v>
      </c>
      <c r="I3903" s="40" t="s">
        <v>0</v>
      </c>
    </row>
    <row r="3904" spans="1:9" ht="11.25">
      <c r="A3904" s="44">
        <v>39051.45694444444</v>
      </c>
      <c r="G3904" s="40" t="s">
        <v>0</v>
      </c>
      <c r="I3904" s="40" t="s">
        <v>0</v>
      </c>
    </row>
    <row r="3905" spans="1:6" ht="11.25">
      <c r="A3905" s="44">
        <v>39051.46388888889</v>
      </c>
      <c r="D3905" s="40" t="s">
        <v>0</v>
      </c>
      <c r="E3905" s="40" t="s">
        <v>0</v>
      </c>
      <c r="F3905" s="40" t="s">
        <v>0</v>
      </c>
    </row>
    <row r="3906" spans="1:12" ht="11.25">
      <c r="A3906" s="44">
        <v>39051.46805555555</v>
      </c>
      <c r="B3906" s="40" t="s">
        <v>0</v>
      </c>
      <c r="C3906" s="40" t="s">
        <v>0</v>
      </c>
      <c r="L3906" s="40" t="s">
        <v>0</v>
      </c>
    </row>
    <row r="3907" spans="1:3" ht="11.25">
      <c r="A3907" s="44">
        <v>39051.71111111111</v>
      </c>
      <c r="B3907" s="40" t="s">
        <v>0</v>
      </c>
      <c r="C3907" s="40" t="s">
        <v>0</v>
      </c>
    </row>
    <row r="3908" spans="1:12" ht="11.25">
      <c r="A3908" s="44">
        <v>39051.955555555556</v>
      </c>
      <c r="D3908" s="40" t="s">
        <v>0</v>
      </c>
      <c r="E3908" s="40" t="s">
        <v>0</v>
      </c>
      <c r="F3908" s="40" t="s">
        <v>0</v>
      </c>
      <c r="L3908" s="40" t="s">
        <v>0</v>
      </c>
    </row>
    <row r="3909" spans="1:9" ht="11.25">
      <c r="A3909" s="44">
        <v>39051.9625</v>
      </c>
      <c r="G3909" s="40" t="s">
        <v>0</v>
      </c>
      <c r="I3909" s="40" t="s">
        <v>0</v>
      </c>
    </row>
    <row r="3910" spans="1:9" ht="11.25">
      <c r="A3910" s="44">
        <v>39052.42986111111</v>
      </c>
      <c r="G3910" s="40" t="s">
        <v>0</v>
      </c>
      <c r="I3910" s="40" t="s">
        <v>0</v>
      </c>
    </row>
    <row r="3911" spans="1:6" ht="11.25">
      <c r="A3911" s="44">
        <v>39052.436111111114</v>
      </c>
      <c r="D3911" s="40" t="s">
        <v>0</v>
      </c>
      <c r="E3911" s="40" t="s">
        <v>0</v>
      </c>
      <c r="F3911" s="40" t="s">
        <v>0</v>
      </c>
    </row>
    <row r="3912" spans="1:12" ht="11.25">
      <c r="A3912" s="44">
        <v>39052.44236111111</v>
      </c>
      <c r="B3912" s="40" t="s">
        <v>0</v>
      </c>
      <c r="C3912" s="40" t="s">
        <v>0</v>
      </c>
      <c r="L3912" s="40" t="s">
        <v>0</v>
      </c>
    </row>
    <row r="3913" spans="1:3" ht="11.25">
      <c r="A3913" s="44">
        <v>39052.67361111111</v>
      </c>
      <c r="B3913" s="40" t="s">
        <v>0</v>
      </c>
      <c r="C3913" s="40" t="s">
        <v>0</v>
      </c>
    </row>
    <row r="3914" spans="1:12" ht="11.25">
      <c r="A3914" s="44">
        <v>39052.680555555555</v>
      </c>
      <c r="L3914" s="40" t="s">
        <v>0</v>
      </c>
    </row>
    <row r="3915" spans="1:9" ht="11.25">
      <c r="A3915" s="44">
        <v>39053.73888888889</v>
      </c>
      <c r="G3915" s="40" t="s">
        <v>0</v>
      </c>
      <c r="I3915" s="40" t="s">
        <v>0</v>
      </c>
    </row>
    <row r="3916" spans="1:12" ht="11.25">
      <c r="A3916" s="44">
        <v>39053.760416666664</v>
      </c>
      <c r="B3916" s="40" t="s">
        <v>0</v>
      </c>
      <c r="C3916" s="40" t="s">
        <v>0</v>
      </c>
      <c r="L3916" s="40" t="s">
        <v>0</v>
      </c>
    </row>
    <row r="3917" spans="1:2" ht="11.25">
      <c r="A3917" s="44">
        <v>39053.94513888889</v>
      </c>
      <c r="B3917" s="40" t="s">
        <v>0</v>
      </c>
    </row>
    <row r="3918" spans="1:3" ht="11.25">
      <c r="A3918" s="44">
        <v>39054.645833333336</v>
      </c>
      <c r="B3918" s="40" t="s">
        <v>0</v>
      </c>
      <c r="C3918" s="40" t="s">
        <v>0</v>
      </c>
    </row>
    <row r="3919" spans="1:4" ht="11.25">
      <c r="A3919" s="44">
        <v>39054.97638888889</v>
      </c>
      <c r="D3919" s="40" t="s">
        <v>0</v>
      </c>
    </row>
    <row r="3920" spans="1:9" ht="11.25">
      <c r="A3920" s="44">
        <v>39054.99097222222</v>
      </c>
      <c r="G3920" s="40" t="s">
        <v>0</v>
      </c>
      <c r="I3920" s="40" t="s">
        <v>0</v>
      </c>
    </row>
    <row r="3921" spans="1:9" ht="11.25">
      <c r="A3921" s="44">
        <v>39055.42847222222</v>
      </c>
      <c r="G3921" s="40" t="s">
        <v>0</v>
      </c>
      <c r="I3921" s="40" t="s">
        <v>0</v>
      </c>
    </row>
    <row r="3922" spans="1:6" ht="11.25">
      <c r="A3922" s="44">
        <v>39055.43958333333</v>
      </c>
      <c r="D3922" s="40" t="s">
        <v>0</v>
      </c>
      <c r="E3922" s="40" t="s">
        <v>0</v>
      </c>
      <c r="F3922" s="40" t="s">
        <v>0</v>
      </c>
    </row>
    <row r="3923" spans="1:12" ht="11.25">
      <c r="A3923" s="44">
        <v>39055.44652777778</v>
      </c>
      <c r="B3923" s="40" t="s">
        <v>0</v>
      </c>
      <c r="C3923" s="40" t="s">
        <v>0</v>
      </c>
      <c r="L3923" s="40" t="s">
        <v>0</v>
      </c>
    </row>
    <row r="3924" spans="1:3" ht="11.25">
      <c r="A3924" s="44">
        <v>39055.56805555556</v>
      </c>
      <c r="B3924" s="40" t="s">
        <v>0</v>
      </c>
      <c r="C3924" s="40" t="s">
        <v>0</v>
      </c>
    </row>
    <row r="3925" spans="1:12" ht="11.25">
      <c r="A3925" s="44">
        <v>39055.70138888889</v>
      </c>
      <c r="B3925" s="40" t="s">
        <v>0</v>
      </c>
      <c r="C3925" s="40" t="s">
        <v>0</v>
      </c>
      <c r="L3925" s="42" t="s">
        <v>1</v>
      </c>
    </row>
    <row r="3926" spans="1:6" ht="11.25">
      <c r="A3926" s="44">
        <v>39055.708333333336</v>
      </c>
      <c r="D3926" s="40" t="s">
        <v>0</v>
      </c>
      <c r="E3926" s="40" t="s">
        <v>0</v>
      </c>
      <c r="F3926" s="40" t="s">
        <v>0</v>
      </c>
    </row>
    <row r="3927" spans="1:9" ht="11.25">
      <c r="A3927" s="44">
        <v>39055.80347222222</v>
      </c>
      <c r="G3927" s="40" t="s">
        <v>0</v>
      </c>
      <c r="I3927" s="40" t="s">
        <v>0</v>
      </c>
    </row>
    <row r="3928" spans="1:9" ht="11.25">
      <c r="A3928" s="44">
        <v>39056.43541666667</v>
      </c>
      <c r="G3928" s="40" t="s">
        <v>0</v>
      </c>
      <c r="I3928" s="40" t="s">
        <v>0</v>
      </c>
    </row>
    <row r="3929" spans="1:6" ht="11.25">
      <c r="A3929" s="44">
        <v>39056.441666666666</v>
      </c>
      <c r="D3929" s="40" t="s">
        <v>0</v>
      </c>
      <c r="E3929" s="40" t="s">
        <v>0</v>
      </c>
      <c r="F3929" s="40" t="s">
        <v>0</v>
      </c>
    </row>
    <row r="3930" spans="1:12" ht="11.25">
      <c r="A3930" s="44">
        <v>39056.44652777778</v>
      </c>
      <c r="B3930" s="40" t="s">
        <v>0</v>
      </c>
      <c r="C3930" s="40" t="s">
        <v>0</v>
      </c>
      <c r="L3930" s="40" t="s">
        <v>0</v>
      </c>
    </row>
    <row r="3931" spans="1:12" ht="11.25">
      <c r="A3931" s="44">
        <v>39056.68263888889</v>
      </c>
      <c r="B3931" s="40" t="s">
        <v>0</v>
      </c>
      <c r="C3931" s="40" t="s">
        <v>0</v>
      </c>
      <c r="D3931" s="40" t="s">
        <v>0</v>
      </c>
      <c r="L3931" s="42" t="s">
        <v>1</v>
      </c>
    </row>
    <row r="3932" spans="1:12" ht="11.25">
      <c r="A3932" s="44">
        <v>39056.71875</v>
      </c>
      <c r="D3932" s="40" t="s">
        <v>0</v>
      </c>
      <c r="L3932" s="40" t="s">
        <v>0</v>
      </c>
    </row>
    <row r="3933" spans="1:12" ht="11.25">
      <c r="A3933" s="44">
        <v>39056.97083333333</v>
      </c>
      <c r="D3933" s="40" t="s">
        <v>0</v>
      </c>
      <c r="E3933" s="40" t="s">
        <v>0</v>
      </c>
      <c r="F3933" s="40" t="s">
        <v>0</v>
      </c>
      <c r="L3933" s="40" t="s">
        <v>0</v>
      </c>
    </row>
    <row r="3934" spans="1:9" ht="11.25">
      <c r="A3934" s="44">
        <v>39056.97708333333</v>
      </c>
      <c r="G3934" s="40" t="s">
        <v>0</v>
      </c>
      <c r="I3934" s="40" t="s">
        <v>0</v>
      </c>
    </row>
    <row r="3935" spans="1:9" ht="11.25">
      <c r="A3935" s="44">
        <v>39057.42916666667</v>
      </c>
      <c r="G3935" s="40" t="s">
        <v>0</v>
      </c>
      <c r="I3935" s="40" t="s">
        <v>0</v>
      </c>
    </row>
    <row r="3936" spans="1:6" ht="11.25">
      <c r="A3936" s="44">
        <v>39057.436111111114</v>
      </c>
      <c r="D3936" s="40" t="s">
        <v>0</v>
      </c>
      <c r="E3936" s="40" t="s">
        <v>0</v>
      </c>
      <c r="F3936" s="40" t="s">
        <v>0</v>
      </c>
    </row>
    <row r="3937" spans="1:12" ht="11.25">
      <c r="A3937" s="44">
        <v>39057.44236111111</v>
      </c>
      <c r="B3937" s="40" t="s">
        <v>0</v>
      </c>
      <c r="C3937" s="40" t="s">
        <v>0</v>
      </c>
      <c r="L3937" s="40" t="s">
        <v>0</v>
      </c>
    </row>
    <row r="3938" spans="1:12" ht="11.25">
      <c r="A3938" s="44">
        <v>39057.72222222222</v>
      </c>
      <c r="B3938" s="40" t="s">
        <v>0</v>
      </c>
      <c r="C3938" s="40" t="s">
        <v>0</v>
      </c>
      <c r="L3938" s="40" t="s">
        <v>0</v>
      </c>
    </row>
    <row r="3939" spans="1:6" ht="11.25">
      <c r="A3939" s="44">
        <v>39057.73055555556</v>
      </c>
      <c r="D3939" s="40" t="s">
        <v>0</v>
      </c>
      <c r="E3939" s="40" t="s">
        <v>0</v>
      </c>
      <c r="F3939" s="40" t="s">
        <v>0</v>
      </c>
    </row>
    <row r="3940" spans="1:9" ht="11.25">
      <c r="A3940" s="44">
        <v>39057.740277777775</v>
      </c>
      <c r="G3940" s="40" t="s">
        <v>0</v>
      </c>
      <c r="I3940" s="40" t="s">
        <v>0</v>
      </c>
    </row>
    <row r="3941" spans="1:9" ht="11.25">
      <c r="A3941" s="44">
        <v>39058.48472222222</v>
      </c>
      <c r="G3941" s="40" t="s">
        <v>0</v>
      </c>
      <c r="I3941" s="40" t="s">
        <v>0</v>
      </c>
    </row>
    <row r="3942" spans="1:6" ht="11.25">
      <c r="A3942" s="44">
        <v>39058.49166666667</v>
      </c>
      <c r="D3942" s="40" t="s">
        <v>0</v>
      </c>
      <c r="E3942" s="40" t="s">
        <v>0</v>
      </c>
      <c r="F3942" s="40" t="s">
        <v>0</v>
      </c>
    </row>
    <row r="3943" spans="1:12" ht="11.25">
      <c r="A3943" s="44">
        <v>39058.49652777778</v>
      </c>
      <c r="B3943" s="40" t="s">
        <v>0</v>
      </c>
      <c r="C3943" s="40" t="s">
        <v>0</v>
      </c>
      <c r="L3943" s="40" t="s">
        <v>0</v>
      </c>
    </row>
    <row r="3944" spans="1:12" ht="11.25">
      <c r="A3944" s="44">
        <v>39058.964583333334</v>
      </c>
      <c r="B3944" s="40" t="s">
        <v>0</v>
      </c>
      <c r="C3944" s="40" t="s">
        <v>0</v>
      </c>
      <c r="L3944" s="40" t="s">
        <v>0</v>
      </c>
    </row>
    <row r="3945" spans="1:6" ht="11.25">
      <c r="A3945" s="44">
        <v>39058.97152777778</v>
      </c>
      <c r="D3945" s="40" t="s">
        <v>0</v>
      </c>
      <c r="E3945" s="40" t="s">
        <v>0</v>
      </c>
      <c r="F3945" s="40" t="s">
        <v>0</v>
      </c>
    </row>
    <row r="3946" spans="1:9" ht="11.25">
      <c r="A3946" s="44">
        <v>39058.97777777778</v>
      </c>
      <c r="G3946" s="40" t="s">
        <v>0</v>
      </c>
      <c r="I3946" s="40" t="s">
        <v>0</v>
      </c>
    </row>
    <row r="3947" spans="1:9" ht="11.25">
      <c r="A3947" s="44">
        <v>39059.46388888889</v>
      </c>
      <c r="G3947" s="40" t="s">
        <v>0</v>
      </c>
      <c r="I3947" s="43" t="s">
        <v>35</v>
      </c>
    </row>
    <row r="3948" spans="1:6" ht="11.25">
      <c r="A3948" s="44">
        <v>39059.470138888886</v>
      </c>
      <c r="D3948" s="40" t="s">
        <v>0</v>
      </c>
      <c r="E3948" s="40" t="s">
        <v>0</v>
      </c>
      <c r="F3948" s="40" t="s">
        <v>0</v>
      </c>
    </row>
    <row r="3949" spans="1:12" ht="11.25">
      <c r="A3949" s="44">
        <v>39059.475694444445</v>
      </c>
      <c r="B3949" s="40" t="s">
        <v>0</v>
      </c>
      <c r="C3949" s="40" t="s">
        <v>0</v>
      </c>
      <c r="L3949" s="40" t="s">
        <v>0</v>
      </c>
    </row>
    <row r="3950" spans="1:12" ht="11.25">
      <c r="A3950" s="44">
        <v>39059.56319444445</v>
      </c>
      <c r="B3950" s="40" t="s">
        <v>0</v>
      </c>
      <c r="C3950" s="40" t="s">
        <v>0</v>
      </c>
      <c r="L3950" s="40" t="s">
        <v>0</v>
      </c>
    </row>
    <row r="3951" spans="1:6" ht="11.25">
      <c r="A3951" s="44">
        <v>39059.56805555556</v>
      </c>
      <c r="D3951" s="40" t="s">
        <v>0</v>
      </c>
      <c r="E3951" s="40" t="s">
        <v>0</v>
      </c>
      <c r="F3951" s="40" t="s">
        <v>0</v>
      </c>
    </row>
    <row r="3952" spans="1:9" ht="11.25">
      <c r="A3952" s="44">
        <v>39059.59861111111</v>
      </c>
      <c r="I3952" s="40" t="s">
        <v>0</v>
      </c>
    </row>
    <row r="3953" spans="1:9" ht="11.25">
      <c r="A3953" s="44">
        <v>39059.62430555555</v>
      </c>
      <c r="I3953" s="40" t="s">
        <v>0</v>
      </c>
    </row>
    <row r="3954" spans="1:9" ht="11.25">
      <c r="A3954" s="44">
        <v>39059.657638888886</v>
      </c>
      <c r="I3954" s="40" t="s">
        <v>0</v>
      </c>
    </row>
    <row r="3955" spans="1:12" ht="11.25">
      <c r="A3955" s="44">
        <v>39059.66527777778</v>
      </c>
      <c r="B3955" s="40" t="s">
        <v>0</v>
      </c>
      <c r="C3955" s="40" t="s">
        <v>0</v>
      </c>
      <c r="D3955" s="40" t="s">
        <v>0</v>
      </c>
      <c r="L3955" s="40" t="s">
        <v>0</v>
      </c>
    </row>
    <row r="3956" spans="1:9" ht="11.25">
      <c r="A3956" s="44">
        <v>39059.68125</v>
      </c>
      <c r="I3956" s="40" t="s">
        <v>0</v>
      </c>
    </row>
    <row r="3957" spans="1:9" ht="11.25">
      <c r="A3957" s="44">
        <v>39059.90138888889</v>
      </c>
      <c r="I3957" s="40" t="s">
        <v>0</v>
      </c>
    </row>
    <row r="3958" spans="1:9" ht="11.25">
      <c r="A3958" s="44">
        <v>39061.56458333333</v>
      </c>
      <c r="I3958" s="40" t="s">
        <v>0</v>
      </c>
    </row>
    <row r="3959" spans="1:9" ht="11.25">
      <c r="A3959" s="44">
        <v>39062.45625</v>
      </c>
      <c r="G3959" s="40" t="s">
        <v>0</v>
      </c>
      <c r="I3959" s="40" t="s">
        <v>0</v>
      </c>
    </row>
    <row r="3960" spans="1:6" ht="11.25">
      <c r="A3960" s="44">
        <v>39062.4625</v>
      </c>
      <c r="D3960" s="40" t="s">
        <v>0</v>
      </c>
      <c r="E3960" s="40" t="s">
        <v>0</v>
      </c>
      <c r="F3960" s="40" t="s">
        <v>0</v>
      </c>
    </row>
    <row r="3961" spans="1:12" ht="11.25">
      <c r="A3961" s="44">
        <v>39062.46805555555</v>
      </c>
      <c r="B3961" s="40" t="s">
        <v>0</v>
      </c>
      <c r="C3961" s="40" t="s">
        <v>0</v>
      </c>
      <c r="L3961" s="40" t="s">
        <v>0</v>
      </c>
    </row>
    <row r="3962" spans="1:12" ht="11.25">
      <c r="A3962" s="44">
        <v>39062.78194444445</v>
      </c>
      <c r="B3962" s="40" t="s">
        <v>0</v>
      </c>
      <c r="C3962" s="40" t="s">
        <v>0</v>
      </c>
      <c r="L3962" s="40" t="s">
        <v>0</v>
      </c>
    </row>
    <row r="3963" spans="1:6" ht="11.25">
      <c r="A3963" s="44">
        <v>39062.78888888889</v>
      </c>
      <c r="D3963" s="40" t="s">
        <v>0</v>
      </c>
      <c r="E3963" s="40" t="s">
        <v>0</v>
      </c>
      <c r="F3963" s="40" t="s">
        <v>0</v>
      </c>
    </row>
    <row r="3964" spans="1:9" ht="11.25">
      <c r="A3964" s="44">
        <v>39062.79583333333</v>
      </c>
      <c r="G3964" s="40" t="s">
        <v>0</v>
      </c>
      <c r="I3964" s="40" t="s">
        <v>0</v>
      </c>
    </row>
    <row r="3965" spans="1:9" ht="11.25">
      <c r="A3965" s="44">
        <v>39063.48472222222</v>
      </c>
      <c r="G3965" s="40" t="s">
        <v>0</v>
      </c>
      <c r="I3965" s="40" t="s">
        <v>0</v>
      </c>
    </row>
    <row r="3966" spans="1:6" ht="11.25">
      <c r="A3966" s="44">
        <v>39063.49097222222</v>
      </c>
      <c r="D3966" s="40" t="s">
        <v>0</v>
      </c>
      <c r="E3966" s="40" t="s">
        <v>0</v>
      </c>
      <c r="F3966" s="40" t="s">
        <v>0</v>
      </c>
    </row>
    <row r="3967" spans="1:12" ht="11.25">
      <c r="A3967" s="44">
        <v>39063.49722222222</v>
      </c>
      <c r="B3967" s="40" t="s">
        <v>0</v>
      </c>
      <c r="C3967" s="40" t="s">
        <v>0</v>
      </c>
      <c r="L3967" s="40" t="s">
        <v>0</v>
      </c>
    </row>
    <row r="3968" spans="1:6" ht="11.25">
      <c r="A3968" s="44">
        <v>39063.62152777778</v>
      </c>
      <c r="F3968" s="40" t="s">
        <v>0</v>
      </c>
    </row>
    <row r="3969" spans="1:9" ht="11.25">
      <c r="A3969" s="44">
        <v>39063.771527777775</v>
      </c>
      <c r="I3969" s="40" t="s">
        <v>0</v>
      </c>
    </row>
    <row r="3970" spans="1:9" ht="11.25">
      <c r="A3970" s="44">
        <v>39064.42916666667</v>
      </c>
      <c r="G3970" s="40" t="s">
        <v>0</v>
      </c>
      <c r="I3970" s="40" t="s">
        <v>0</v>
      </c>
    </row>
    <row r="3971" spans="1:6" ht="11.25">
      <c r="A3971" s="44">
        <v>39064.42916666667</v>
      </c>
      <c r="D3971" s="40" t="s">
        <v>0</v>
      </c>
      <c r="E3971" s="40" t="s">
        <v>0</v>
      </c>
      <c r="F3971" s="40" t="s">
        <v>0</v>
      </c>
    </row>
    <row r="3972" spans="1:12" ht="11.25">
      <c r="A3972" s="44">
        <v>39064.44513888889</v>
      </c>
      <c r="B3972" s="40" t="s">
        <v>0</v>
      </c>
      <c r="C3972" s="40" t="s">
        <v>0</v>
      </c>
      <c r="L3972" s="40" t="s">
        <v>0</v>
      </c>
    </row>
    <row r="3973" spans="1:6" ht="11.25">
      <c r="A3973" s="44">
        <v>39064.75902777778</v>
      </c>
      <c r="E3973" s="40" t="s">
        <v>0</v>
      </c>
      <c r="F3973" s="40" t="s">
        <v>0</v>
      </c>
    </row>
    <row r="3974" spans="1:9" ht="11.25">
      <c r="A3974" s="44">
        <v>39065.43402777778</v>
      </c>
      <c r="G3974" s="40" t="s">
        <v>0</v>
      </c>
      <c r="I3974" s="40" t="s">
        <v>0</v>
      </c>
    </row>
    <row r="3975" spans="1:6" ht="11.25">
      <c r="A3975" s="44">
        <v>39065.44097222222</v>
      </c>
      <c r="D3975" s="40" t="s">
        <v>0</v>
      </c>
      <c r="E3975" s="40" t="s">
        <v>0</v>
      </c>
      <c r="F3975" s="40" t="s">
        <v>0</v>
      </c>
    </row>
    <row r="3976" spans="1:12" ht="11.25">
      <c r="A3976" s="44">
        <v>39065.44583333333</v>
      </c>
      <c r="B3976" s="40" t="s">
        <v>0</v>
      </c>
      <c r="C3976" s="40" t="s">
        <v>0</v>
      </c>
      <c r="L3976" s="40" t="s">
        <v>0</v>
      </c>
    </row>
    <row r="3977" spans="1:12" ht="11.25">
      <c r="A3977" s="44">
        <v>39065.96944444445</v>
      </c>
      <c r="D3977" s="40" t="s">
        <v>0</v>
      </c>
      <c r="E3977" s="40" t="s">
        <v>0</v>
      </c>
      <c r="F3977" s="40" t="s">
        <v>0</v>
      </c>
      <c r="L3977" s="40" t="s">
        <v>0</v>
      </c>
    </row>
    <row r="3978" spans="1:9" ht="11.25">
      <c r="A3978" s="44">
        <v>39065.97638888889</v>
      </c>
      <c r="G3978" s="40" t="s">
        <v>0</v>
      </c>
      <c r="I3978" s="40" t="s">
        <v>0</v>
      </c>
    </row>
    <row r="3979" spans="1:9" ht="11.25">
      <c r="A3979" s="44">
        <v>39066.44930555556</v>
      </c>
      <c r="G3979" s="40" t="s">
        <v>0</v>
      </c>
      <c r="I3979" s="40" t="s">
        <v>0</v>
      </c>
    </row>
    <row r="3980" spans="1:6" ht="11.25">
      <c r="A3980" s="44">
        <v>39066.45625</v>
      </c>
      <c r="D3980" s="40" t="s">
        <v>0</v>
      </c>
      <c r="E3980" s="40" t="s">
        <v>0</v>
      </c>
      <c r="F3980" s="40" t="s">
        <v>0</v>
      </c>
    </row>
    <row r="3981" spans="1:12" ht="11.25">
      <c r="A3981" s="44">
        <v>39066.461805555555</v>
      </c>
      <c r="B3981" s="40" t="s">
        <v>0</v>
      </c>
      <c r="C3981" s="40" t="s">
        <v>0</v>
      </c>
      <c r="L3981" s="40" t="s">
        <v>0</v>
      </c>
    </row>
    <row r="3982" spans="1:12" ht="11.25">
      <c r="A3982" s="44">
        <v>39066.72361111111</v>
      </c>
      <c r="B3982" s="40" t="s">
        <v>0</v>
      </c>
      <c r="C3982" s="40" t="s">
        <v>0</v>
      </c>
      <c r="L3982" s="40" t="s">
        <v>0</v>
      </c>
    </row>
    <row r="3983" spans="1:6" ht="11.25">
      <c r="A3983" s="44">
        <v>39066.729166666664</v>
      </c>
      <c r="D3983" s="40" t="s">
        <v>0</v>
      </c>
      <c r="E3983" s="40" t="s">
        <v>0</v>
      </c>
      <c r="F3983" s="40" t="s">
        <v>0</v>
      </c>
    </row>
    <row r="3984" spans="1:6" ht="11.25">
      <c r="A3984" s="44">
        <v>39066.881944444445</v>
      </c>
      <c r="E3984" s="40" t="s">
        <v>0</v>
      </c>
      <c r="F3984" s="40" t="s">
        <v>0</v>
      </c>
    </row>
    <row r="3985" spans="1:9" ht="11.25">
      <c r="A3985" s="44">
        <v>39067.649305555555</v>
      </c>
      <c r="I3985" s="40" t="s">
        <v>0</v>
      </c>
    </row>
    <row r="3986" spans="1:11" ht="11.25">
      <c r="A3986" s="44">
        <v>39068.09722222222</v>
      </c>
      <c r="K3986" s="42" t="s">
        <v>1</v>
      </c>
    </row>
    <row r="3987" spans="1:11" ht="11.25">
      <c r="A3987" s="44">
        <v>39068.60763888889</v>
      </c>
      <c r="K3987" s="42" t="s">
        <v>1</v>
      </c>
    </row>
    <row r="3988" spans="1:9" ht="11.25">
      <c r="A3988" s="44">
        <v>39069.44305555556</v>
      </c>
      <c r="G3988" s="40" t="s">
        <v>0</v>
      </c>
      <c r="I3988" s="40" t="s">
        <v>0</v>
      </c>
    </row>
    <row r="3989" spans="1:5" ht="11.25">
      <c r="A3989" s="44">
        <v>39069.44861111111</v>
      </c>
      <c r="D3989" s="40" t="s">
        <v>0</v>
      </c>
      <c r="E3989" s="40" t="s">
        <v>0</v>
      </c>
    </row>
    <row r="3990" spans="1:3" ht="11.25">
      <c r="A3990" s="44">
        <v>39069.45277777778</v>
      </c>
      <c r="B3990" s="40" t="s">
        <v>0</v>
      </c>
      <c r="C3990" s="40" t="s">
        <v>0</v>
      </c>
    </row>
    <row r="3991" spans="1:3" ht="11.25">
      <c r="A3991" s="44">
        <v>39069.697222222225</v>
      </c>
      <c r="B3991" s="40" t="s">
        <v>0</v>
      </c>
      <c r="C3991" s="40" t="s">
        <v>0</v>
      </c>
    </row>
    <row r="3992" spans="1:12" ht="11.25">
      <c r="A3992" s="44">
        <v>39069.70208333333</v>
      </c>
      <c r="L3992" s="40" t="s">
        <v>0</v>
      </c>
    </row>
    <row r="3993" spans="1:14" ht="11.25">
      <c r="A3993" s="44">
        <v>39069.751388888886</v>
      </c>
      <c r="M3993" s="42" t="s">
        <v>1</v>
      </c>
      <c r="N3993" s="42" t="s">
        <v>1</v>
      </c>
    </row>
    <row r="3994" spans="1:3" ht="11.25">
      <c r="A3994" s="44">
        <v>39069.83472222222</v>
      </c>
      <c r="B3994" s="40" t="s">
        <v>0</v>
      </c>
      <c r="C3994" s="40" t="s">
        <v>0</v>
      </c>
    </row>
    <row r="3995" spans="1:6" ht="11.25">
      <c r="A3995" s="44">
        <v>39070.30625</v>
      </c>
      <c r="D3995" s="40" t="s">
        <v>0</v>
      </c>
      <c r="E3995" s="40" t="s">
        <v>0</v>
      </c>
      <c r="F3995" s="40" t="s">
        <v>0</v>
      </c>
    </row>
    <row r="3996" spans="1:6" ht="11.25">
      <c r="A3996" s="44">
        <v>39070.350694444445</v>
      </c>
      <c r="D3996" s="40" t="s">
        <v>0</v>
      </c>
      <c r="E3996" s="40" t="s">
        <v>0</v>
      </c>
      <c r="F3996" s="40" t="s">
        <v>0</v>
      </c>
    </row>
    <row r="3997" spans="1:6" ht="11.25">
      <c r="A3997" s="44">
        <v>39070.416666666664</v>
      </c>
      <c r="D3997" s="40" t="s">
        <v>0</v>
      </c>
      <c r="E3997" s="40" t="s">
        <v>0</v>
      </c>
      <c r="F3997" s="40" t="s">
        <v>0</v>
      </c>
    </row>
    <row r="3998" spans="1:3" ht="11.25">
      <c r="A3998" s="44">
        <v>39070.45972222222</v>
      </c>
      <c r="B3998" s="40" t="s">
        <v>0</v>
      </c>
      <c r="C3998" s="40" t="s">
        <v>0</v>
      </c>
    </row>
    <row r="3999" spans="1:6" ht="11.25">
      <c r="A3999" s="44">
        <v>39070.46041666667</v>
      </c>
      <c r="D3999" s="40" t="s">
        <v>0</v>
      </c>
      <c r="E3999" s="40" t="s">
        <v>0</v>
      </c>
      <c r="F3999" s="40" t="s">
        <v>0</v>
      </c>
    </row>
    <row r="4000" spans="1:6" ht="11.25">
      <c r="A4000" s="44">
        <v>39070.52777777778</v>
      </c>
      <c r="D4000" s="40" t="s">
        <v>0</v>
      </c>
      <c r="E4000" s="40" t="s">
        <v>0</v>
      </c>
      <c r="F4000" s="40" t="s">
        <v>0</v>
      </c>
    </row>
    <row r="4001" spans="1:6" ht="11.25">
      <c r="A4001" s="44">
        <v>39070.57430555556</v>
      </c>
      <c r="D4001" s="40" t="s">
        <v>0</v>
      </c>
      <c r="E4001" s="40" t="s">
        <v>0</v>
      </c>
      <c r="F4001" s="40" t="s">
        <v>0</v>
      </c>
    </row>
    <row r="4002" spans="1:6" ht="11.25">
      <c r="A4002" s="44">
        <v>39070.63402777778</v>
      </c>
      <c r="D4002" s="40" t="s">
        <v>0</v>
      </c>
      <c r="E4002" s="40" t="s">
        <v>0</v>
      </c>
      <c r="F4002" s="40" t="s">
        <v>0</v>
      </c>
    </row>
    <row r="4003" spans="1:6" ht="11.25">
      <c r="A4003" s="44">
        <v>39070.67847222222</v>
      </c>
      <c r="D4003" s="40" t="s">
        <v>0</v>
      </c>
      <c r="E4003" s="40" t="s">
        <v>0</v>
      </c>
      <c r="F4003" s="40" t="s">
        <v>0</v>
      </c>
    </row>
    <row r="4004" spans="1:11" ht="11.25">
      <c r="A4004" s="44">
        <v>39070.89166666667</v>
      </c>
      <c r="K4004" s="42" t="s">
        <v>1</v>
      </c>
    </row>
    <row r="4005" spans="1:9" ht="11.25">
      <c r="A4005" s="44">
        <v>39071.44375</v>
      </c>
      <c r="G4005" s="40" t="s">
        <v>0</v>
      </c>
      <c r="I4005" s="40" t="s">
        <v>0</v>
      </c>
    </row>
    <row r="4006" spans="1:6" ht="11.25">
      <c r="A4006" s="44">
        <v>39071.45138888889</v>
      </c>
      <c r="D4006" s="40" t="s">
        <v>0</v>
      </c>
      <c r="E4006" s="40" t="s">
        <v>0</v>
      </c>
      <c r="F4006" s="40" t="s">
        <v>0</v>
      </c>
    </row>
    <row r="4007" spans="1:12" ht="11.25">
      <c r="A4007" s="44">
        <v>39071.458333333336</v>
      </c>
      <c r="B4007" s="40" t="s">
        <v>0</v>
      </c>
      <c r="C4007" s="40" t="s">
        <v>0</v>
      </c>
      <c r="L4007" s="40" t="s">
        <v>0</v>
      </c>
    </row>
    <row r="4008" spans="1:11" ht="11.25">
      <c r="A4008" s="44">
        <v>39072.00833333333</v>
      </c>
      <c r="K4008" s="42" t="s">
        <v>1</v>
      </c>
    </row>
    <row r="4009" spans="1:6" ht="11.25">
      <c r="A4009" s="44">
        <v>39072.458333333336</v>
      </c>
      <c r="E4009" s="40" t="s">
        <v>0</v>
      </c>
      <c r="F4009" s="40" t="s">
        <v>0</v>
      </c>
    </row>
    <row r="4010" spans="1:14" ht="11.25">
      <c r="A4010" s="44">
        <v>39072.461805555555</v>
      </c>
      <c r="M4010" s="42" t="s">
        <v>1</v>
      </c>
      <c r="N4010" s="42" t="s">
        <v>1</v>
      </c>
    </row>
    <row r="4011" spans="1:12" ht="11.25">
      <c r="A4011" s="44">
        <v>39072.694444444445</v>
      </c>
      <c r="B4011" s="40" t="s">
        <v>0</v>
      </c>
      <c r="C4011" s="40" t="s">
        <v>0</v>
      </c>
      <c r="L4011" s="40" t="s">
        <v>0</v>
      </c>
    </row>
    <row r="4012" spans="1:12" ht="11.25">
      <c r="A4012" s="44">
        <v>39072.74166666667</v>
      </c>
      <c r="B4012" s="40" t="s">
        <v>0</v>
      </c>
      <c r="C4012" s="40" t="s">
        <v>0</v>
      </c>
      <c r="L4012" s="40" t="s">
        <v>0</v>
      </c>
    </row>
    <row r="4013" spans="1:6" ht="11.25">
      <c r="A4013" s="44">
        <v>39072.75</v>
      </c>
      <c r="D4013" s="40" t="s">
        <v>0</v>
      </c>
      <c r="E4013" s="40" t="s">
        <v>0</v>
      </c>
      <c r="F4013" s="40" t="s">
        <v>0</v>
      </c>
    </row>
    <row r="4014" spans="1:9" ht="11.25">
      <c r="A4014" s="44">
        <v>39072.75902777778</v>
      </c>
      <c r="G4014" s="40" t="s">
        <v>0</v>
      </c>
      <c r="I4014" s="40" t="s">
        <v>0</v>
      </c>
    </row>
    <row r="4015" spans="1:11" ht="11.25">
      <c r="A4015" s="44">
        <v>39073.00763888889</v>
      </c>
      <c r="K4015" s="42" t="s">
        <v>1</v>
      </c>
    </row>
    <row r="4016" spans="1:9" ht="11.25">
      <c r="A4016" s="44">
        <v>39073.441666666666</v>
      </c>
      <c r="G4016" s="40" t="s">
        <v>0</v>
      </c>
      <c r="I4016" s="40" t="s">
        <v>0</v>
      </c>
    </row>
    <row r="4017" spans="1:6" ht="11.25">
      <c r="A4017" s="44">
        <v>39073.44861111111</v>
      </c>
      <c r="D4017" s="40" t="s">
        <v>0</v>
      </c>
      <c r="E4017" s="40" t="s">
        <v>0</v>
      </c>
      <c r="F4017" s="40" t="s">
        <v>0</v>
      </c>
    </row>
    <row r="4018" spans="1:12" ht="11.25">
      <c r="A4018" s="44">
        <v>39073.45416666667</v>
      </c>
      <c r="B4018" s="40" t="s">
        <v>0</v>
      </c>
      <c r="C4018" s="40" t="s">
        <v>0</v>
      </c>
      <c r="L4018" s="40" t="s">
        <v>0</v>
      </c>
    </row>
    <row r="4019" spans="1:6" ht="11.25">
      <c r="A4019" s="44">
        <v>39073.575694444444</v>
      </c>
      <c r="D4019" s="40" t="s">
        <v>0</v>
      </c>
      <c r="E4019" s="40" t="s">
        <v>0</v>
      </c>
      <c r="F4019" s="40" t="s">
        <v>0</v>
      </c>
    </row>
    <row r="4020" spans="1:12" ht="11.25">
      <c r="A4020" s="44">
        <v>39073.58472222222</v>
      </c>
      <c r="B4020" s="40" t="s">
        <v>0</v>
      </c>
      <c r="C4020" s="40" t="s">
        <v>0</v>
      </c>
      <c r="L4020" s="40" t="s">
        <v>0</v>
      </c>
    </row>
    <row r="4021" spans="1:11" ht="11.25">
      <c r="A4021" s="44">
        <v>39073.60763888889</v>
      </c>
      <c r="K4021" s="42" t="s">
        <v>1</v>
      </c>
    </row>
    <row r="4022" spans="1:14" ht="11.25">
      <c r="A4022" s="44">
        <v>39073.64097222222</v>
      </c>
      <c r="M4022" s="42" t="s">
        <v>1</v>
      </c>
      <c r="N4022" s="42" t="s">
        <v>1</v>
      </c>
    </row>
    <row r="4023" spans="1:3" ht="11.25">
      <c r="A4023" s="44">
        <v>39074.99513888889</v>
      </c>
      <c r="B4023" s="40" t="s">
        <v>0</v>
      </c>
      <c r="C4023" s="40" t="s">
        <v>0</v>
      </c>
    </row>
    <row r="4024" spans="1:6" ht="11.25">
      <c r="A4024" s="44">
        <v>39077.76111111111</v>
      </c>
      <c r="D4024" s="40" t="s">
        <v>0</v>
      </c>
      <c r="E4024" s="40" t="s">
        <v>0</v>
      </c>
      <c r="F4024" s="40" t="s">
        <v>0</v>
      </c>
    </row>
    <row r="4025" spans="1:9" ht="11.25">
      <c r="A4025" s="44">
        <v>39077.768055555556</v>
      </c>
      <c r="G4025" s="40" t="s">
        <v>0</v>
      </c>
      <c r="I4025" s="40" t="s">
        <v>0</v>
      </c>
    </row>
    <row r="4026" spans="1:9" ht="11.25">
      <c r="A4026" s="44">
        <v>39078.21041666667</v>
      </c>
      <c r="I4026" s="40" t="s">
        <v>0</v>
      </c>
    </row>
    <row r="4027" spans="1:9" ht="11.25">
      <c r="A4027" s="44">
        <v>39078.23263888889</v>
      </c>
      <c r="I4027" s="40" t="s">
        <v>0</v>
      </c>
    </row>
    <row r="4028" spans="1:9" ht="11.25">
      <c r="A4028" s="44">
        <v>39078.271527777775</v>
      </c>
      <c r="I4028" s="40" t="s">
        <v>0</v>
      </c>
    </row>
    <row r="4029" spans="1:9" ht="11.25">
      <c r="A4029" s="44">
        <v>39078.302083333336</v>
      </c>
      <c r="I4029" s="40" t="s">
        <v>0</v>
      </c>
    </row>
    <row r="4030" spans="1:9" ht="11.25">
      <c r="A4030" s="44">
        <v>39078.33472222222</v>
      </c>
      <c r="I4030" s="42" t="s">
        <v>1</v>
      </c>
    </row>
    <row r="4031" spans="1:9" ht="11.25">
      <c r="A4031" s="44">
        <v>39078.364583333336</v>
      </c>
      <c r="I4031" s="42" t="s">
        <v>1</v>
      </c>
    </row>
    <row r="4032" spans="1:9" ht="11.25">
      <c r="A4032" s="44">
        <v>39078.43472222222</v>
      </c>
      <c r="G4032" s="40" t="s">
        <v>0</v>
      </c>
      <c r="I4032" s="40" t="s">
        <v>0</v>
      </c>
    </row>
    <row r="4033" spans="1:6" ht="11.25">
      <c r="A4033" s="44">
        <v>39078.44097222222</v>
      </c>
      <c r="D4033" s="40" t="s">
        <v>0</v>
      </c>
      <c r="E4033" s="40" t="s">
        <v>0</v>
      </c>
      <c r="F4033" s="40" t="s">
        <v>0</v>
      </c>
    </row>
    <row r="4034" spans="1:12" ht="11.25">
      <c r="A4034" s="44">
        <v>39078.44652777778</v>
      </c>
      <c r="B4034" s="40" t="s">
        <v>0</v>
      </c>
      <c r="C4034" s="40" t="s">
        <v>0</v>
      </c>
      <c r="L4034" s="40" t="s">
        <v>0</v>
      </c>
    </row>
    <row r="4035" spans="1:9" ht="11.25">
      <c r="A4035" s="44">
        <v>39078.46041666667</v>
      </c>
      <c r="I4035" s="40" t="s">
        <v>0</v>
      </c>
    </row>
    <row r="4036" spans="1:9" ht="11.25">
      <c r="A4036" s="44">
        <v>39078.489583333336</v>
      </c>
      <c r="I4036" s="40" t="s">
        <v>0</v>
      </c>
    </row>
    <row r="4037" spans="1:9" ht="11.25">
      <c r="A4037" s="44">
        <v>39078.52222222222</v>
      </c>
      <c r="I4037" s="40" t="s">
        <v>0</v>
      </c>
    </row>
    <row r="4038" spans="1:12" ht="11.25">
      <c r="A4038" s="44">
        <v>39078.6875</v>
      </c>
      <c r="B4038" s="40" t="s">
        <v>0</v>
      </c>
      <c r="C4038" s="40" t="s">
        <v>0</v>
      </c>
      <c r="L4038" s="40" t="s">
        <v>0</v>
      </c>
    </row>
    <row r="4039" spans="1:12" ht="11.25">
      <c r="A4039" s="44">
        <v>39078.98541666667</v>
      </c>
      <c r="D4039" s="40" t="s">
        <v>0</v>
      </c>
      <c r="E4039" s="40" t="s">
        <v>0</v>
      </c>
      <c r="F4039" s="40" t="s">
        <v>0</v>
      </c>
      <c r="L4039" s="40" t="s">
        <v>0</v>
      </c>
    </row>
    <row r="4040" spans="1:9" ht="11.25">
      <c r="A4040" s="44">
        <v>39078.99236111111</v>
      </c>
      <c r="G4040" s="40" t="s">
        <v>0</v>
      </c>
      <c r="I4040" s="40" t="s">
        <v>0</v>
      </c>
    </row>
    <row r="4041" spans="1:9" ht="11.25">
      <c r="A4041" s="44">
        <v>39079.44930555556</v>
      </c>
      <c r="G4041" s="40" t="s">
        <v>0</v>
      </c>
      <c r="I4041" s="43" t="s">
        <v>35</v>
      </c>
    </row>
    <row r="4042" spans="1:6" ht="11.25">
      <c r="A4042" s="44">
        <v>39079.455555555556</v>
      </c>
      <c r="E4042" s="40" t="s">
        <v>0</v>
      </c>
      <c r="F4042" s="40" t="s">
        <v>0</v>
      </c>
    </row>
    <row r="4043" spans="1:6" ht="11.25">
      <c r="A4043" s="44">
        <v>39079.50833333333</v>
      </c>
      <c r="D4043" s="40" t="s">
        <v>0</v>
      </c>
      <c r="E4043" s="40" t="s">
        <v>0</v>
      </c>
      <c r="F4043" s="40" t="s">
        <v>0</v>
      </c>
    </row>
    <row r="4044" spans="1:3" ht="11.25">
      <c r="A4044" s="44">
        <v>39079.51388888889</v>
      </c>
      <c r="B4044" s="40" t="s">
        <v>0</v>
      </c>
      <c r="C4044" s="40" t="s">
        <v>0</v>
      </c>
    </row>
    <row r="4045" spans="1:12" ht="11.25">
      <c r="A4045" s="44">
        <v>39079.96319444444</v>
      </c>
      <c r="B4045" s="40" t="s">
        <v>0</v>
      </c>
      <c r="C4045" s="40" t="s">
        <v>0</v>
      </c>
      <c r="L4045" s="40" t="s">
        <v>0</v>
      </c>
    </row>
    <row r="4046" spans="1:6" ht="11.25">
      <c r="A4046" s="44">
        <v>39079.96875</v>
      </c>
      <c r="D4046" s="40" t="s">
        <v>0</v>
      </c>
      <c r="E4046" s="40" t="s">
        <v>0</v>
      </c>
      <c r="F4046" s="40" t="s">
        <v>0</v>
      </c>
    </row>
    <row r="4047" spans="1:9" ht="11.25">
      <c r="A4047" s="44">
        <v>39079.97638888889</v>
      </c>
      <c r="G4047" s="40" t="s">
        <v>0</v>
      </c>
      <c r="I4047" s="40" t="s">
        <v>0</v>
      </c>
    </row>
    <row r="4048" spans="1:9" ht="11.25">
      <c r="A4048" s="44">
        <v>39080.45277777778</v>
      </c>
      <c r="G4048" s="40" t="s">
        <v>0</v>
      </c>
      <c r="I4048" s="40" t="s">
        <v>0</v>
      </c>
    </row>
    <row r="4049" spans="1:3" ht="11.25">
      <c r="A4049" s="44">
        <v>39080.46041666667</v>
      </c>
      <c r="B4049" s="40" t="s">
        <v>0</v>
      </c>
      <c r="C4049" s="40" t="s">
        <v>0</v>
      </c>
    </row>
    <row r="4050" spans="1:3" ht="11.25">
      <c r="A4050" s="44">
        <v>39080.725694444445</v>
      </c>
      <c r="B4050" s="40" t="s">
        <v>0</v>
      </c>
      <c r="C4050" s="40" t="s">
        <v>0</v>
      </c>
    </row>
    <row r="4051" spans="1:6" ht="11.25">
      <c r="A4051" s="44">
        <v>39080.775</v>
      </c>
      <c r="E4051" s="40" t="s">
        <v>0</v>
      </c>
      <c r="F4051" s="40" t="s">
        <v>0</v>
      </c>
    </row>
    <row r="4052" spans="1:9" ht="11.25">
      <c r="A4052" s="44">
        <v>39080.77847222222</v>
      </c>
      <c r="G4052" s="40" t="s">
        <v>0</v>
      </c>
      <c r="I4052" s="40" t="s">
        <v>0</v>
      </c>
    </row>
    <row r="4053" spans="1:9" ht="11.25">
      <c r="A4053" s="44">
        <v>39084.44861111111</v>
      </c>
      <c r="G4053" s="40" t="s">
        <v>0</v>
      </c>
      <c r="I4053" s="43" t="s">
        <v>35</v>
      </c>
    </row>
    <row r="4054" spans="1:6" ht="11.25">
      <c r="A4054" s="44">
        <v>39084.45486111111</v>
      </c>
      <c r="D4054" s="40" t="s">
        <v>0</v>
      </c>
      <c r="E4054" s="40" t="s">
        <v>0</v>
      </c>
      <c r="F4054" s="40" t="s">
        <v>0</v>
      </c>
    </row>
    <row r="4055" spans="1:12" ht="11.25">
      <c r="A4055" s="44">
        <v>39084.46041666667</v>
      </c>
      <c r="B4055" s="40" t="s">
        <v>0</v>
      </c>
      <c r="C4055" s="40" t="s">
        <v>0</v>
      </c>
      <c r="L4055" s="40" t="s">
        <v>0</v>
      </c>
    </row>
    <row r="4056" spans="1:9" ht="11.25">
      <c r="A4056" s="44">
        <v>39084.62222222222</v>
      </c>
      <c r="I4056" s="40" t="s">
        <v>0</v>
      </c>
    </row>
    <row r="4057" spans="1:9" ht="11.25">
      <c r="A4057" s="44">
        <v>39084.666666666664</v>
      </c>
      <c r="I4057" s="40" t="s">
        <v>0</v>
      </c>
    </row>
    <row r="4058" spans="1:14" ht="11.25">
      <c r="A4058" s="44">
        <v>39084.725694444445</v>
      </c>
      <c r="M4058" s="42" t="s">
        <v>1</v>
      </c>
      <c r="N4058" s="42" t="s">
        <v>1</v>
      </c>
    </row>
    <row r="4059" spans="1:9" ht="11.25">
      <c r="A4059" s="44">
        <v>39084.73263888889</v>
      </c>
      <c r="I4059" s="40" t="s">
        <v>0</v>
      </c>
    </row>
    <row r="4060" spans="1:9" ht="11.25">
      <c r="A4060" s="44">
        <v>39084.779861111114</v>
      </c>
      <c r="I4060" s="40" t="s">
        <v>0</v>
      </c>
    </row>
    <row r="4061" spans="1:14" ht="11.25">
      <c r="A4061" s="44">
        <v>39084.98125</v>
      </c>
      <c r="M4061" s="40" t="s">
        <v>0</v>
      </c>
      <c r="N4061" s="40" t="s">
        <v>0</v>
      </c>
    </row>
    <row r="4062" spans="1:9" ht="11.25">
      <c r="A4062" s="44">
        <v>39085.455555555556</v>
      </c>
      <c r="G4062" s="40" t="s">
        <v>0</v>
      </c>
      <c r="I4062" s="40" t="s">
        <v>0</v>
      </c>
    </row>
    <row r="4063" spans="1:6" ht="11.25">
      <c r="A4063" s="44">
        <v>39085.46111111111</v>
      </c>
      <c r="D4063" s="40" t="s">
        <v>0</v>
      </c>
      <c r="E4063" s="40" t="s">
        <v>0</v>
      </c>
      <c r="F4063" s="40" t="s">
        <v>0</v>
      </c>
    </row>
    <row r="4064" spans="1:12" ht="11.25">
      <c r="A4064" s="44">
        <v>39085.467361111114</v>
      </c>
      <c r="B4064" s="40" t="s">
        <v>0</v>
      </c>
      <c r="C4064" s="40" t="s">
        <v>0</v>
      </c>
      <c r="L4064" s="40" t="s">
        <v>0</v>
      </c>
    </row>
    <row r="4065" spans="1:12" ht="11.25">
      <c r="A4065" s="44">
        <v>39085.93472222222</v>
      </c>
      <c r="B4065" s="40" t="s">
        <v>0</v>
      </c>
      <c r="C4065" s="40" t="s">
        <v>0</v>
      </c>
      <c r="L4065" s="40" t="s">
        <v>0</v>
      </c>
    </row>
    <row r="4066" spans="1:6" ht="11.25">
      <c r="A4066" s="44">
        <v>39085.94236111111</v>
      </c>
      <c r="D4066" s="40" t="s">
        <v>0</v>
      </c>
      <c r="E4066" s="40" t="s">
        <v>0</v>
      </c>
      <c r="F4066" s="40" t="s">
        <v>0</v>
      </c>
    </row>
    <row r="4067" spans="1:9" ht="11.25">
      <c r="A4067" s="44">
        <v>39085.94861111111</v>
      </c>
      <c r="G4067" s="40" t="s">
        <v>0</v>
      </c>
      <c r="I4067" s="40" t="s">
        <v>0</v>
      </c>
    </row>
    <row r="4068" spans="1:9" ht="11.25">
      <c r="A4068" s="44">
        <v>39086.46388888889</v>
      </c>
      <c r="G4068" s="40" t="s">
        <v>0</v>
      </c>
      <c r="I4068" s="40" t="s">
        <v>0</v>
      </c>
    </row>
    <row r="4069" spans="1:6" ht="11.25">
      <c r="A4069" s="44">
        <v>39086.470138888886</v>
      </c>
      <c r="E4069" s="40" t="s">
        <v>0</v>
      </c>
      <c r="F4069" s="40" t="s">
        <v>0</v>
      </c>
    </row>
    <row r="4070" spans="1:14" ht="11.25">
      <c r="A4070" s="44">
        <v>39086.5</v>
      </c>
      <c r="M4070" s="42" t="s">
        <v>1</v>
      </c>
      <c r="N4070" s="42" t="s">
        <v>1</v>
      </c>
    </row>
    <row r="4071" spans="1:3" ht="11.25">
      <c r="A4071" s="44">
        <v>39086.538194444445</v>
      </c>
      <c r="B4071" s="40" t="s">
        <v>0</v>
      </c>
      <c r="C4071" s="40" t="s">
        <v>0</v>
      </c>
    </row>
    <row r="4072" spans="1:12" ht="11.25">
      <c r="A4072" s="44">
        <v>39086.56527777778</v>
      </c>
      <c r="B4072" s="40" t="s">
        <v>0</v>
      </c>
      <c r="C4072" s="40" t="s">
        <v>0</v>
      </c>
      <c r="L4072" s="40" t="s">
        <v>0</v>
      </c>
    </row>
    <row r="4073" spans="1:12" ht="11.25">
      <c r="A4073" s="44">
        <v>39086.975694444445</v>
      </c>
      <c r="B4073" s="40" t="s">
        <v>0</v>
      </c>
      <c r="C4073" s="40" t="s">
        <v>0</v>
      </c>
      <c r="L4073" s="40" t="s">
        <v>0</v>
      </c>
    </row>
    <row r="4074" spans="1:6" ht="11.25">
      <c r="A4074" s="44">
        <v>39086.98263888889</v>
      </c>
      <c r="D4074" s="40" t="s">
        <v>0</v>
      </c>
      <c r="E4074" s="40" t="s">
        <v>0</v>
      </c>
      <c r="F4074" s="40" t="s">
        <v>0</v>
      </c>
    </row>
    <row r="4075" spans="1:9" ht="11.25">
      <c r="A4075" s="44">
        <v>39086.990277777775</v>
      </c>
      <c r="G4075" s="40" t="s">
        <v>0</v>
      </c>
      <c r="I4075" s="40" t="s">
        <v>0</v>
      </c>
    </row>
    <row r="4076" spans="1:9" ht="11.25">
      <c r="A4076" s="44">
        <v>39087.72708333333</v>
      </c>
      <c r="G4076" s="40" t="s">
        <v>0</v>
      </c>
      <c r="I4076" s="40" t="s">
        <v>0</v>
      </c>
    </row>
    <row r="4077" spans="1:6" ht="11.25">
      <c r="A4077" s="44">
        <v>39087.73402777778</v>
      </c>
      <c r="D4077" s="40" t="s">
        <v>0</v>
      </c>
      <c r="E4077" s="40" t="s">
        <v>0</v>
      </c>
      <c r="F4077" s="40" t="s">
        <v>0</v>
      </c>
    </row>
    <row r="4078" spans="1:6" ht="11.25">
      <c r="A4078" s="44">
        <v>39088.08194444444</v>
      </c>
      <c r="D4078" s="40" t="s">
        <v>0</v>
      </c>
      <c r="E4078" s="40" t="s">
        <v>0</v>
      </c>
      <c r="F4078" s="40" t="s">
        <v>0</v>
      </c>
    </row>
    <row r="4079" spans="1:3" ht="11.25">
      <c r="A4079" s="44">
        <v>39088.89444444444</v>
      </c>
      <c r="C4079" s="40" t="s">
        <v>0</v>
      </c>
    </row>
    <row r="4080" spans="1:3" ht="11.25">
      <c r="A4080" s="44">
        <v>39088.99722222222</v>
      </c>
      <c r="C4080" s="40" t="s">
        <v>0</v>
      </c>
    </row>
    <row r="4081" spans="1:9" ht="11.25">
      <c r="A4081" s="44">
        <v>39089.66805555556</v>
      </c>
      <c r="G4081" s="40" t="s">
        <v>0</v>
      </c>
      <c r="I4081" s="40" t="s">
        <v>0</v>
      </c>
    </row>
    <row r="4082" spans="1:6" ht="11.25">
      <c r="A4082" s="44">
        <v>39089.67361111111</v>
      </c>
      <c r="D4082" s="40" t="s">
        <v>0</v>
      </c>
      <c r="E4082" s="40" t="s">
        <v>0</v>
      </c>
      <c r="F4082" s="40" t="s">
        <v>0</v>
      </c>
    </row>
    <row r="4083" spans="1:9" ht="11.25">
      <c r="A4083" s="44">
        <v>39090.33194444444</v>
      </c>
      <c r="G4083" s="40" t="s">
        <v>0</v>
      </c>
      <c r="I4083" s="42" t="s">
        <v>1</v>
      </c>
    </row>
    <row r="4084" spans="1:6" ht="11.25">
      <c r="A4084" s="44">
        <v>39090.33819444444</v>
      </c>
      <c r="D4084" s="40" t="s">
        <v>0</v>
      </c>
      <c r="E4084" s="40" t="s">
        <v>0</v>
      </c>
      <c r="F4084" s="40" t="s">
        <v>0</v>
      </c>
    </row>
    <row r="4085" spans="1:12" ht="11.25">
      <c r="A4085" s="44">
        <v>39090.34375</v>
      </c>
      <c r="B4085" s="40" t="s">
        <v>0</v>
      </c>
      <c r="C4085" s="40" t="s">
        <v>0</v>
      </c>
      <c r="L4085" s="40" t="s">
        <v>0</v>
      </c>
    </row>
    <row r="4086" spans="1:14" ht="11.25">
      <c r="A4086" s="44">
        <v>39090.44930555556</v>
      </c>
      <c r="M4086" s="40" t="s">
        <v>0</v>
      </c>
      <c r="N4086" s="40" t="s">
        <v>0</v>
      </c>
    </row>
    <row r="4087" spans="1:12" ht="11.25">
      <c r="A4087" s="44">
        <v>39090.94930555556</v>
      </c>
      <c r="B4087" s="40" t="s">
        <v>0</v>
      </c>
      <c r="C4087" s="40" t="s">
        <v>0</v>
      </c>
      <c r="L4087" s="40" t="s">
        <v>0</v>
      </c>
    </row>
    <row r="4088" spans="1:6" ht="11.25">
      <c r="A4088" s="44">
        <v>39090.955555555556</v>
      </c>
      <c r="D4088" s="40" t="s">
        <v>0</v>
      </c>
      <c r="E4088" s="40" t="s">
        <v>0</v>
      </c>
      <c r="F4088" s="40" t="s">
        <v>0</v>
      </c>
    </row>
    <row r="4089" spans="1:9" ht="11.25">
      <c r="A4089" s="44">
        <v>39090.9625</v>
      </c>
      <c r="G4089" s="40" t="s">
        <v>0</v>
      </c>
      <c r="I4089" s="40" t="s">
        <v>0</v>
      </c>
    </row>
    <row r="4090" spans="1:9" ht="11.25">
      <c r="A4090" s="44">
        <v>39091.43541666667</v>
      </c>
      <c r="G4090" s="40" t="s">
        <v>0</v>
      </c>
      <c r="I4090" s="40" t="s">
        <v>0</v>
      </c>
    </row>
    <row r="4091" spans="1:6" ht="11.25">
      <c r="A4091" s="44">
        <v>39091.44236111111</v>
      </c>
      <c r="D4091" s="40" t="s">
        <v>0</v>
      </c>
      <c r="E4091" s="40" t="s">
        <v>0</v>
      </c>
      <c r="F4091" s="40" t="s">
        <v>0</v>
      </c>
    </row>
    <row r="4092" spans="1:12" ht="11.25">
      <c r="A4092" s="44">
        <v>39091.44652777778</v>
      </c>
      <c r="B4092" s="40" t="s">
        <v>0</v>
      </c>
      <c r="C4092" s="40" t="s">
        <v>0</v>
      </c>
      <c r="L4092" s="40" t="s">
        <v>0</v>
      </c>
    </row>
    <row r="4093" spans="1:14" ht="11.25">
      <c r="A4093" s="44">
        <v>39092.00347222222</v>
      </c>
      <c r="M4093" s="40" t="s">
        <v>0</v>
      </c>
      <c r="N4093" s="40" t="s">
        <v>0</v>
      </c>
    </row>
    <row r="4094" spans="1:6" ht="11.25">
      <c r="A4094" s="44">
        <v>39092.47986111111</v>
      </c>
      <c r="D4094" s="40" t="s">
        <v>0</v>
      </c>
      <c r="E4094" s="40" t="s">
        <v>0</v>
      </c>
      <c r="F4094" s="40" t="s">
        <v>0</v>
      </c>
    </row>
    <row r="4095" spans="1:12" ht="11.25">
      <c r="A4095" s="44">
        <v>39092.48402777778</v>
      </c>
      <c r="B4095" s="40" t="s">
        <v>0</v>
      </c>
      <c r="C4095" s="40" t="s">
        <v>0</v>
      </c>
      <c r="L4095" s="40" t="s">
        <v>0</v>
      </c>
    </row>
    <row r="4096" spans="1:3" ht="11.25">
      <c r="A4096" s="44">
        <v>39092.54513888889</v>
      </c>
      <c r="B4096" s="40" t="s">
        <v>0</v>
      </c>
      <c r="C4096" s="40" t="s">
        <v>0</v>
      </c>
    </row>
    <row r="4097" spans="1:14" ht="11.25">
      <c r="A4097" s="44">
        <v>39092.552083333336</v>
      </c>
      <c r="M4097" s="42" t="s">
        <v>1</v>
      </c>
      <c r="N4097" s="42" t="s">
        <v>1</v>
      </c>
    </row>
    <row r="4098" spans="1:12" ht="11.25">
      <c r="A4098" s="44">
        <v>39092.76527777778</v>
      </c>
      <c r="B4098" s="40" t="s">
        <v>0</v>
      </c>
      <c r="C4098" s="40" t="s">
        <v>0</v>
      </c>
      <c r="L4098" s="40" t="s">
        <v>0</v>
      </c>
    </row>
    <row r="4099" spans="1:6" ht="11.25">
      <c r="A4099" s="44">
        <v>39092.774305555555</v>
      </c>
      <c r="D4099" s="40" t="s">
        <v>0</v>
      </c>
      <c r="E4099" s="40" t="s">
        <v>0</v>
      </c>
      <c r="F4099" s="40" t="s">
        <v>0</v>
      </c>
    </row>
    <row r="4100" spans="1:9" ht="11.25">
      <c r="A4100" s="44">
        <v>39092.78333333333</v>
      </c>
      <c r="G4100" s="40" t="s">
        <v>0</v>
      </c>
      <c r="I4100" s="40" t="s">
        <v>0</v>
      </c>
    </row>
    <row r="4101" spans="1:6" ht="11.25">
      <c r="A4101" s="44">
        <v>39093.364583333336</v>
      </c>
      <c r="E4101" s="40" t="s">
        <v>0</v>
      </c>
      <c r="F4101" s="40" t="s">
        <v>0</v>
      </c>
    </row>
    <row r="4102" spans="1:14" ht="11.25">
      <c r="A4102" s="44">
        <v>39093.66875</v>
      </c>
      <c r="M4102" s="42" t="s">
        <v>1</v>
      </c>
      <c r="N4102" s="42" t="s">
        <v>1</v>
      </c>
    </row>
    <row r="4103" spans="1:14" ht="11.25">
      <c r="A4103" s="44">
        <v>39093.71527777778</v>
      </c>
      <c r="M4103" s="42" t="s">
        <v>1</v>
      </c>
      <c r="N4103" s="42" t="s">
        <v>1</v>
      </c>
    </row>
    <row r="4104" spans="1:6" ht="11.25">
      <c r="A4104" s="44">
        <v>39094.36041666667</v>
      </c>
      <c r="E4104" s="40" t="s">
        <v>0</v>
      </c>
      <c r="F4104" s="40" t="s">
        <v>0</v>
      </c>
    </row>
    <row r="4105" spans="1:6" ht="11.25">
      <c r="A4105" s="44">
        <v>39095.51111111111</v>
      </c>
      <c r="E4105" s="40" t="s">
        <v>0</v>
      </c>
      <c r="F4105" s="40" t="s">
        <v>0</v>
      </c>
    </row>
    <row r="4106" spans="1:12" ht="11.25">
      <c r="A4106" s="44">
        <v>39095.69236111111</v>
      </c>
      <c r="B4106" s="40" t="s">
        <v>0</v>
      </c>
      <c r="C4106" s="40" t="s">
        <v>0</v>
      </c>
      <c r="D4106" s="40" t="s">
        <v>0</v>
      </c>
      <c r="L4106" s="40" t="s">
        <v>0</v>
      </c>
    </row>
    <row r="4107" spans="1:6" ht="11.25">
      <c r="A4107" s="44">
        <v>39097.37708333333</v>
      </c>
      <c r="E4107" s="40" t="s">
        <v>0</v>
      </c>
      <c r="F4107" s="40" t="s">
        <v>0</v>
      </c>
    </row>
    <row r="4108" spans="1:9" ht="11.25">
      <c r="A4108" s="44">
        <v>39097.586805555555</v>
      </c>
      <c r="I4108" s="40" t="s">
        <v>0</v>
      </c>
    </row>
    <row r="4109" spans="1:9" ht="11.25">
      <c r="A4109" s="44">
        <v>39097.61319444444</v>
      </c>
      <c r="I4109" s="40" t="s">
        <v>0</v>
      </c>
    </row>
    <row r="4110" spans="1:9" ht="11.25">
      <c r="A4110" s="44">
        <v>39097.7</v>
      </c>
      <c r="I4110" s="40" t="s">
        <v>0</v>
      </c>
    </row>
    <row r="4111" spans="1:9" ht="11.25">
      <c r="A4111" s="44">
        <v>39097.725</v>
      </c>
      <c r="I4111" s="40" t="s">
        <v>0</v>
      </c>
    </row>
    <row r="4112" spans="1:9" ht="11.25">
      <c r="A4112" s="44">
        <v>39097.75555555556</v>
      </c>
      <c r="I4112" s="40" t="s">
        <v>0</v>
      </c>
    </row>
    <row r="4113" spans="1:6" ht="11.25">
      <c r="A4113" s="44">
        <v>39098.22986111111</v>
      </c>
      <c r="D4113" s="40" t="s">
        <v>0</v>
      </c>
      <c r="E4113" s="40" t="s">
        <v>0</v>
      </c>
      <c r="F4113" s="40" t="s">
        <v>0</v>
      </c>
    </row>
    <row r="4114" spans="1:12" ht="11.25">
      <c r="A4114" s="44">
        <v>39098.23402777778</v>
      </c>
      <c r="B4114" s="40" t="s">
        <v>0</v>
      </c>
      <c r="C4114" s="40" t="s">
        <v>0</v>
      </c>
      <c r="L4114" s="40" t="s">
        <v>0</v>
      </c>
    </row>
    <row r="4115" spans="1:3" ht="11.25">
      <c r="A4115" s="44">
        <v>39098.25763888889</v>
      </c>
      <c r="B4115" s="40" t="s">
        <v>0</v>
      </c>
      <c r="C4115" s="40" t="s">
        <v>0</v>
      </c>
    </row>
    <row r="4116" spans="1:6" ht="11.25">
      <c r="A4116" s="44">
        <v>39098.26180555556</v>
      </c>
      <c r="D4116" s="40" t="s">
        <v>0</v>
      </c>
      <c r="E4116" s="40" t="s">
        <v>0</v>
      </c>
      <c r="F4116" s="40" t="s">
        <v>0</v>
      </c>
    </row>
    <row r="4117" spans="1:6" ht="11.25">
      <c r="A4117" s="44">
        <v>39098.32708333333</v>
      </c>
      <c r="D4117" s="40" t="s">
        <v>0</v>
      </c>
      <c r="E4117" s="40" t="s">
        <v>0</v>
      </c>
      <c r="F4117" s="40" t="s">
        <v>0</v>
      </c>
    </row>
    <row r="4118" spans="1:3" ht="11.25">
      <c r="A4118" s="44">
        <v>39098.33125</v>
      </c>
      <c r="B4118" s="40" t="s">
        <v>0</v>
      </c>
      <c r="C4118" s="40" t="s">
        <v>0</v>
      </c>
    </row>
    <row r="4119" spans="1:3" ht="11.25">
      <c r="A4119" s="44">
        <v>39098.350694444445</v>
      </c>
      <c r="B4119" s="40" t="s">
        <v>0</v>
      </c>
      <c r="C4119" s="40" t="s">
        <v>0</v>
      </c>
    </row>
    <row r="4120" spans="1:6" ht="11.25">
      <c r="A4120" s="44">
        <v>39098.35486111111</v>
      </c>
      <c r="D4120" s="40" t="s">
        <v>0</v>
      </c>
      <c r="E4120" s="40" t="s">
        <v>0</v>
      </c>
      <c r="F4120" s="40" t="s">
        <v>0</v>
      </c>
    </row>
    <row r="4121" spans="1:6" ht="11.25">
      <c r="A4121" s="44">
        <v>39098.41805555556</v>
      </c>
      <c r="D4121" s="40" t="s">
        <v>0</v>
      </c>
      <c r="E4121" s="40" t="s">
        <v>0</v>
      </c>
      <c r="F4121" s="40" t="s">
        <v>0</v>
      </c>
    </row>
    <row r="4122" spans="1:3" ht="11.25">
      <c r="A4122" s="44">
        <v>39098.42222222222</v>
      </c>
      <c r="B4122" s="40" t="s">
        <v>0</v>
      </c>
      <c r="C4122" s="40" t="s">
        <v>0</v>
      </c>
    </row>
    <row r="4123" spans="1:3" ht="11.25">
      <c r="A4123" s="44">
        <v>39098.44097222222</v>
      </c>
      <c r="B4123" s="40" t="s">
        <v>0</v>
      </c>
      <c r="C4123" s="40" t="s">
        <v>0</v>
      </c>
    </row>
    <row r="4124" spans="1:6" ht="11.25">
      <c r="A4124" s="44">
        <v>39098.44513888889</v>
      </c>
      <c r="D4124" s="40" t="s">
        <v>0</v>
      </c>
      <c r="E4124" s="40" t="s">
        <v>0</v>
      </c>
      <c r="F4124" s="40" t="s">
        <v>0</v>
      </c>
    </row>
    <row r="4125" spans="1:12" ht="11.25">
      <c r="A4125" s="44">
        <v>39098.45347222222</v>
      </c>
      <c r="B4125" s="40" t="s">
        <v>0</v>
      </c>
      <c r="C4125" s="40" t="s">
        <v>0</v>
      </c>
      <c r="L4125" s="40" t="s">
        <v>0</v>
      </c>
    </row>
    <row r="4126" spans="1:3" ht="11.25">
      <c r="A4126" s="44">
        <v>39098.50833333333</v>
      </c>
      <c r="B4126" s="40" t="s">
        <v>0</v>
      </c>
      <c r="C4126" s="40" t="s">
        <v>0</v>
      </c>
    </row>
    <row r="4127" spans="1:6" ht="11.25">
      <c r="A4127" s="44">
        <v>39098.5125</v>
      </c>
      <c r="D4127" s="40" t="s">
        <v>0</v>
      </c>
      <c r="E4127" s="40" t="s">
        <v>0</v>
      </c>
      <c r="F4127" s="40" t="s">
        <v>0</v>
      </c>
    </row>
    <row r="4128" spans="1:6" ht="11.25">
      <c r="A4128" s="44">
        <v>39098.53125</v>
      </c>
      <c r="D4128" s="40" t="s">
        <v>0</v>
      </c>
      <c r="E4128" s="40" t="s">
        <v>0</v>
      </c>
      <c r="F4128" s="40" t="s">
        <v>0</v>
      </c>
    </row>
    <row r="4129" spans="1:3" ht="11.25">
      <c r="A4129" s="44">
        <v>39098.535416666666</v>
      </c>
      <c r="B4129" s="40" t="s">
        <v>0</v>
      </c>
      <c r="C4129" s="40" t="s">
        <v>0</v>
      </c>
    </row>
    <row r="4130" spans="1:9" ht="11.25">
      <c r="A4130" s="44">
        <v>39098.67083333333</v>
      </c>
      <c r="G4130" s="40" t="s">
        <v>0</v>
      </c>
      <c r="I4130" s="40" t="s">
        <v>0</v>
      </c>
    </row>
    <row r="4131" spans="1:6" ht="11.25">
      <c r="A4131" s="44">
        <v>39098.677777777775</v>
      </c>
      <c r="D4131" s="40" t="s">
        <v>0</v>
      </c>
      <c r="E4131" s="40" t="s">
        <v>0</v>
      </c>
      <c r="F4131" s="40" t="s">
        <v>0</v>
      </c>
    </row>
    <row r="4132" spans="1:12" ht="11.25">
      <c r="A4132" s="44">
        <v>39098.683333333334</v>
      </c>
      <c r="B4132" s="40" t="s">
        <v>0</v>
      </c>
      <c r="C4132" s="40" t="s">
        <v>0</v>
      </c>
      <c r="L4132" s="40" t="s">
        <v>0</v>
      </c>
    </row>
    <row r="4133" spans="1:6" ht="11.25">
      <c r="A4133" s="44">
        <v>39098.691666666666</v>
      </c>
      <c r="E4133" s="40" t="s">
        <v>0</v>
      </c>
      <c r="F4133" s="40" t="s">
        <v>0</v>
      </c>
    </row>
    <row r="4134" spans="1:12" ht="11.25">
      <c r="A4134" s="44">
        <v>39098.79652777778</v>
      </c>
      <c r="B4134" s="40" t="s">
        <v>0</v>
      </c>
      <c r="C4134" s="40" t="s">
        <v>0</v>
      </c>
      <c r="L4134" s="40" t="s">
        <v>0</v>
      </c>
    </row>
    <row r="4135" spans="1:6" ht="11.25">
      <c r="A4135" s="44">
        <v>39098.80416666667</v>
      </c>
      <c r="D4135" s="40" t="s">
        <v>0</v>
      </c>
      <c r="E4135" s="40" t="s">
        <v>0</v>
      </c>
      <c r="F4135" s="40" t="s">
        <v>0</v>
      </c>
    </row>
    <row r="4136" spans="1:9" ht="11.25">
      <c r="A4136" s="44">
        <v>39098.81041666667</v>
      </c>
      <c r="G4136" s="40" t="s">
        <v>0</v>
      </c>
      <c r="I4136" s="40" t="s">
        <v>0</v>
      </c>
    </row>
    <row r="4137" spans="1:9" ht="11.25">
      <c r="A4137" s="44">
        <v>39099.43680555555</v>
      </c>
      <c r="G4137" s="40" t="s">
        <v>0</v>
      </c>
      <c r="I4137" s="40" t="s">
        <v>0</v>
      </c>
    </row>
    <row r="4138" spans="1:6" ht="11.25">
      <c r="A4138" s="44">
        <v>39099.44375</v>
      </c>
      <c r="D4138" s="40" t="s">
        <v>0</v>
      </c>
      <c r="E4138" s="40" t="s">
        <v>0</v>
      </c>
      <c r="F4138" s="40" t="s">
        <v>0</v>
      </c>
    </row>
    <row r="4139" spans="1:12" ht="11.25">
      <c r="A4139" s="44">
        <v>39099.450694444444</v>
      </c>
      <c r="B4139" s="40" t="s">
        <v>0</v>
      </c>
      <c r="C4139" s="40" t="s">
        <v>0</v>
      </c>
      <c r="L4139" s="40" t="s">
        <v>0</v>
      </c>
    </row>
    <row r="4140" spans="1:12" ht="11.25">
      <c r="A4140" s="44">
        <v>39099.71527777778</v>
      </c>
      <c r="B4140" s="40" t="s">
        <v>0</v>
      </c>
      <c r="C4140" s="40" t="s">
        <v>0</v>
      </c>
      <c r="L4140" s="40" t="s">
        <v>0</v>
      </c>
    </row>
    <row r="4141" spans="1:6" ht="11.25">
      <c r="A4141" s="44">
        <v>39099.72083333333</v>
      </c>
      <c r="D4141" s="40" t="s">
        <v>0</v>
      </c>
      <c r="E4141" s="40" t="s">
        <v>0</v>
      </c>
      <c r="F4141" s="40" t="s">
        <v>0</v>
      </c>
    </row>
    <row r="4142" spans="1:14" ht="11.25">
      <c r="A4142" s="44">
        <v>39099.73402777778</v>
      </c>
      <c r="M4142" s="42" t="s">
        <v>1</v>
      </c>
      <c r="N4142" s="42" t="s">
        <v>1</v>
      </c>
    </row>
    <row r="4143" spans="1:12" ht="11.25">
      <c r="A4143" s="44">
        <v>39099.73819444444</v>
      </c>
      <c r="B4143" s="40" t="s">
        <v>0</v>
      </c>
      <c r="C4143" s="40" t="s">
        <v>0</v>
      </c>
      <c r="L4143" s="40" t="s">
        <v>0</v>
      </c>
    </row>
    <row r="4144" spans="1:12" ht="11.25">
      <c r="A4144" s="44">
        <v>39100.02013888889</v>
      </c>
      <c r="D4144" s="40" t="s">
        <v>0</v>
      </c>
      <c r="E4144" s="40" t="s">
        <v>0</v>
      </c>
      <c r="F4144" s="40" t="s">
        <v>0</v>
      </c>
      <c r="L4144" s="40" t="s">
        <v>0</v>
      </c>
    </row>
    <row r="4145" spans="1:9" ht="11.25">
      <c r="A4145" s="44">
        <v>39100.436111111114</v>
      </c>
      <c r="G4145" s="40" t="s">
        <v>0</v>
      </c>
      <c r="I4145" s="40" t="s">
        <v>0</v>
      </c>
    </row>
    <row r="4146" spans="1:6" ht="11.25">
      <c r="A4146" s="44">
        <v>39100.441666666666</v>
      </c>
      <c r="D4146" s="40" t="s">
        <v>0</v>
      </c>
      <c r="E4146" s="40" t="s">
        <v>0</v>
      </c>
      <c r="F4146" s="40" t="s">
        <v>0</v>
      </c>
    </row>
    <row r="4147" spans="1:12" ht="11.25">
      <c r="A4147" s="44">
        <v>39100.447222222225</v>
      </c>
      <c r="B4147" s="40" t="s">
        <v>0</v>
      </c>
      <c r="C4147" s="40" t="s">
        <v>0</v>
      </c>
      <c r="L4147" s="40" t="s">
        <v>0</v>
      </c>
    </row>
    <row r="4148" spans="1:3" ht="11.25">
      <c r="A4148" s="44">
        <v>39100.57152777778</v>
      </c>
      <c r="B4148" s="40" t="s">
        <v>0</v>
      </c>
      <c r="C4148" s="40" t="s">
        <v>0</v>
      </c>
    </row>
    <row r="4149" spans="1:14" ht="11.25">
      <c r="A4149" s="44">
        <v>39100.65277777778</v>
      </c>
      <c r="M4149" s="42" t="s">
        <v>1</v>
      </c>
      <c r="N4149" s="42" t="s">
        <v>1</v>
      </c>
    </row>
    <row r="4150" spans="1:12" ht="11.25">
      <c r="A4150" s="44">
        <v>39100.74375</v>
      </c>
      <c r="B4150" s="40" t="s">
        <v>0</v>
      </c>
      <c r="C4150" s="40" t="s">
        <v>0</v>
      </c>
      <c r="L4150" s="40" t="s">
        <v>0</v>
      </c>
    </row>
    <row r="4151" spans="1:6" ht="11.25">
      <c r="A4151" s="44">
        <v>39100.75208333333</v>
      </c>
      <c r="D4151" s="40" t="s">
        <v>0</v>
      </c>
      <c r="E4151" s="40" t="s">
        <v>0</v>
      </c>
      <c r="F4151" s="40" t="s">
        <v>0</v>
      </c>
    </row>
    <row r="4152" spans="1:9" ht="11.25">
      <c r="A4152" s="44">
        <v>39100.760416666664</v>
      </c>
      <c r="G4152" s="40" t="s">
        <v>0</v>
      </c>
      <c r="I4152" s="40" t="s">
        <v>0</v>
      </c>
    </row>
    <row r="4153" spans="1:6" ht="11.25">
      <c r="A4153" s="44">
        <v>39101.37152777778</v>
      </c>
      <c r="F4153" s="43" t="s">
        <v>32</v>
      </c>
    </row>
    <row r="4154" spans="1:9" ht="11.25">
      <c r="A4154" s="44">
        <v>39101.43472222222</v>
      </c>
      <c r="G4154" s="40" t="s">
        <v>0</v>
      </c>
      <c r="I4154" s="40" t="s">
        <v>0</v>
      </c>
    </row>
    <row r="4155" spans="1:6" ht="11.25">
      <c r="A4155" s="44">
        <v>39101.441666666666</v>
      </c>
      <c r="F4155" s="43" t="s">
        <v>32</v>
      </c>
    </row>
    <row r="4156" spans="1:15" ht="11.25">
      <c r="A4156" s="44">
        <v>39101.45486111111</v>
      </c>
      <c r="M4156" s="40" t="s">
        <v>0</v>
      </c>
      <c r="N4156" s="40" t="s">
        <v>0</v>
      </c>
      <c r="O4156" s="29" t="s">
        <v>75</v>
      </c>
    </row>
    <row r="4157" spans="1:3" ht="11.25">
      <c r="A4157" s="44">
        <v>39101.50347222222</v>
      </c>
      <c r="B4157" s="43" t="s">
        <v>32</v>
      </c>
      <c r="C4157" s="43" t="s">
        <v>32</v>
      </c>
    </row>
    <row r="4158" spans="1:3" ht="11.25">
      <c r="A4158" s="44">
        <v>39101.541666666664</v>
      </c>
      <c r="B4158" s="43" t="s">
        <v>32</v>
      </c>
      <c r="C4158" s="40" t="s">
        <v>0</v>
      </c>
    </row>
    <row r="4159" spans="1:15" ht="11.25">
      <c r="A4159" s="44">
        <v>39101.555555555555</v>
      </c>
      <c r="M4159" s="40" t="s">
        <v>0</v>
      </c>
      <c r="N4159" s="40" t="s">
        <v>0</v>
      </c>
      <c r="O4159" s="29" t="s">
        <v>75</v>
      </c>
    </row>
    <row r="4160" spans="1:14" ht="11.25">
      <c r="A4160" s="44">
        <v>39101.65138888889</v>
      </c>
      <c r="M4160" s="42" t="s">
        <v>1</v>
      </c>
      <c r="N4160" s="42" t="s">
        <v>1</v>
      </c>
    </row>
    <row r="4161" spans="1:6" ht="11.25">
      <c r="A4161" s="44">
        <v>39101.65555555555</v>
      </c>
      <c r="E4161" s="40" t="s">
        <v>0</v>
      </c>
      <c r="F4161" s="40" t="s">
        <v>0</v>
      </c>
    </row>
    <row r="4162" spans="1:9" ht="11.25">
      <c r="A4162" s="44">
        <v>39102.55694444444</v>
      </c>
      <c r="I4162" s="40" t="s">
        <v>0</v>
      </c>
    </row>
    <row r="4163" spans="1:9" ht="11.25">
      <c r="A4163" s="44">
        <v>39102.697222222225</v>
      </c>
      <c r="G4163" s="40" t="s">
        <v>0</v>
      </c>
      <c r="I4163" s="40" t="s">
        <v>0</v>
      </c>
    </row>
    <row r="4164" spans="1:6" ht="11.25">
      <c r="A4164" s="44">
        <v>39102.70486111111</v>
      </c>
      <c r="E4164" s="40" t="s">
        <v>0</v>
      </c>
      <c r="F4164" s="40" t="s">
        <v>0</v>
      </c>
    </row>
    <row r="4165" spans="1:14" ht="11.25">
      <c r="A4165" s="44">
        <v>39102.70972222222</v>
      </c>
      <c r="M4165" s="42" t="s">
        <v>1</v>
      </c>
      <c r="N4165" s="42" t="s">
        <v>1</v>
      </c>
    </row>
    <row r="4166" spans="1:3" ht="11.25">
      <c r="A4166" s="44">
        <v>39102.71597222222</v>
      </c>
      <c r="B4166" s="40" t="s">
        <v>0</v>
      </c>
      <c r="C4166" s="42" t="s">
        <v>1</v>
      </c>
    </row>
    <row r="4167" spans="1:3" ht="11.25">
      <c r="A4167" s="44">
        <v>39102.91805555556</v>
      </c>
      <c r="C4167" s="40" t="s">
        <v>0</v>
      </c>
    </row>
    <row r="4168" spans="1:3" ht="11.25">
      <c r="A4168" s="44">
        <v>39104.44375</v>
      </c>
      <c r="B4168" s="40" t="s">
        <v>0</v>
      </c>
      <c r="C4168" s="40" t="s">
        <v>0</v>
      </c>
    </row>
    <row r="4169" spans="1:12" ht="11.25">
      <c r="A4169" s="44">
        <v>39104.70138888889</v>
      </c>
      <c r="B4169" s="40" t="s">
        <v>0</v>
      </c>
      <c r="C4169" s="42" t="s">
        <v>1</v>
      </c>
      <c r="L4169" s="40" t="s">
        <v>0</v>
      </c>
    </row>
    <row r="4170" spans="1:6" ht="11.25">
      <c r="A4170" s="44">
        <v>39104.709027777775</v>
      </c>
      <c r="D4170" s="40" t="s">
        <v>0</v>
      </c>
      <c r="E4170" s="40" t="s">
        <v>0</v>
      </c>
      <c r="F4170" s="40" t="s">
        <v>0</v>
      </c>
    </row>
    <row r="4171" spans="1:9" ht="11.25">
      <c r="A4171" s="44">
        <v>39104.71597222222</v>
      </c>
      <c r="G4171" s="40" t="s">
        <v>0</v>
      </c>
      <c r="I4171" s="40" t="s">
        <v>0</v>
      </c>
    </row>
    <row r="4172" spans="1:9" ht="11.25">
      <c r="A4172" s="44">
        <v>39105.436111111114</v>
      </c>
      <c r="G4172" s="40" t="s">
        <v>0</v>
      </c>
      <c r="I4172" s="40" t="s">
        <v>0</v>
      </c>
    </row>
    <row r="4173" spans="1:6" ht="11.25">
      <c r="A4173" s="44">
        <v>39105.44236111111</v>
      </c>
      <c r="D4173" s="40" t="s">
        <v>0</v>
      </c>
      <c r="E4173" s="40" t="s">
        <v>0</v>
      </c>
      <c r="F4173" s="40" t="s">
        <v>0</v>
      </c>
    </row>
    <row r="4174" spans="1:12" ht="11.25">
      <c r="A4174" s="44">
        <v>39105.447916666664</v>
      </c>
      <c r="B4174" s="40" t="s">
        <v>0</v>
      </c>
      <c r="C4174" s="42" t="s">
        <v>1</v>
      </c>
      <c r="L4174" s="40" t="s">
        <v>0</v>
      </c>
    </row>
    <row r="4175" spans="1:14" ht="11.25">
      <c r="A4175" s="44">
        <v>39105.54652777778</v>
      </c>
      <c r="M4175" s="42" t="s">
        <v>1</v>
      </c>
      <c r="N4175" s="42" t="s">
        <v>1</v>
      </c>
    </row>
    <row r="4176" spans="1:12" ht="11.25">
      <c r="A4176" s="44">
        <v>39105.66805555556</v>
      </c>
      <c r="B4176" s="40" t="s">
        <v>0</v>
      </c>
      <c r="C4176" s="42" t="s">
        <v>1</v>
      </c>
      <c r="D4176" s="40" t="s">
        <v>0</v>
      </c>
      <c r="L4176" s="40" t="s">
        <v>0</v>
      </c>
    </row>
    <row r="4177" spans="1:9" ht="11.25">
      <c r="A4177" s="44">
        <v>39106.222916666666</v>
      </c>
      <c r="I4177" s="40" t="s">
        <v>0</v>
      </c>
    </row>
    <row r="4178" spans="1:9" ht="11.25">
      <c r="A4178" s="44">
        <v>39106.245833333334</v>
      </c>
      <c r="I4178" s="40" t="s">
        <v>0</v>
      </c>
    </row>
    <row r="4179" spans="1:9" ht="11.25">
      <c r="A4179" s="44">
        <v>39106.28125</v>
      </c>
      <c r="I4179" s="40" t="s">
        <v>0</v>
      </c>
    </row>
    <row r="4180" spans="1:9" ht="11.25">
      <c r="A4180" s="44">
        <v>39106.313888888886</v>
      </c>
      <c r="I4180" s="42" t="s">
        <v>1</v>
      </c>
    </row>
    <row r="4181" spans="1:9" ht="11.25">
      <c r="A4181" s="44">
        <v>39106.402083333334</v>
      </c>
      <c r="I4181" s="40" t="s">
        <v>0</v>
      </c>
    </row>
    <row r="4182" spans="1:9" ht="11.25">
      <c r="A4182" s="44">
        <v>39106.430555555555</v>
      </c>
      <c r="I4182" s="40" t="s">
        <v>0</v>
      </c>
    </row>
    <row r="4183" spans="1:9" ht="11.25">
      <c r="A4183" s="44">
        <v>39106.447222222225</v>
      </c>
      <c r="G4183" s="40" t="s">
        <v>0</v>
      </c>
      <c r="I4183" s="40" t="s">
        <v>0</v>
      </c>
    </row>
    <row r="4184" spans="1:6" ht="11.25">
      <c r="A4184" s="44">
        <v>39106.455555555556</v>
      </c>
      <c r="D4184" s="40" t="s">
        <v>0</v>
      </c>
      <c r="E4184" s="40" t="s">
        <v>0</v>
      </c>
      <c r="F4184" s="40" t="s">
        <v>0</v>
      </c>
    </row>
    <row r="4185" spans="1:12" ht="11.25">
      <c r="A4185" s="44">
        <v>39106.461805555555</v>
      </c>
      <c r="B4185" s="40" t="s">
        <v>0</v>
      </c>
      <c r="C4185" s="40" t="s">
        <v>0</v>
      </c>
      <c r="L4185" s="40" t="s">
        <v>0</v>
      </c>
    </row>
    <row r="4186" spans="1:3" ht="11.25">
      <c r="A4186" s="44">
        <v>39106.54513888889</v>
      </c>
      <c r="B4186" s="40" t="s">
        <v>0</v>
      </c>
      <c r="C4186" s="42" t="s">
        <v>1</v>
      </c>
    </row>
    <row r="4187" spans="1:9" ht="11.25">
      <c r="A4187" s="44">
        <v>39106.552083333336</v>
      </c>
      <c r="I4187" s="40" t="s">
        <v>0</v>
      </c>
    </row>
    <row r="4188" spans="1:9" ht="11.25">
      <c r="A4188" s="44">
        <v>39106.572916666664</v>
      </c>
      <c r="I4188" s="40" t="s">
        <v>0</v>
      </c>
    </row>
    <row r="4189" spans="1:3" ht="11.25">
      <c r="A4189" s="44">
        <v>39106.93402777778</v>
      </c>
      <c r="B4189" s="40" t="s">
        <v>0</v>
      </c>
      <c r="C4189" s="40" t="s">
        <v>0</v>
      </c>
    </row>
    <row r="4190" spans="1:6" ht="11.25">
      <c r="A4190" s="44">
        <v>39106.95277777778</v>
      </c>
      <c r="D4190" s="40" t="s">
        <v>0</v>
      </c>
      <c r="E4190" s="40" t="s">
        <v>0</v>
      </c>
      <c r="F4190" s="40" t="s">
        <v>0</v>
      </c>
    </row>
    <row r="4191" spans="1:9" ht="11.25">
      <c r="A4191" s="44">
        <v>39106.96319444444</v>
      </c>
      <c r="G4191" s="40" t="s">
        <v>0</v>
      </c>
      <c r="I4191" s="40" t="s">
        <v>0</v>
      </c>
    </row>
    <row r="4192" spans="1:6" ht="11.25">
      <c r="A4192" s="44">
        <v>39106.73333333333</v>
      </c>
      <c r="E4192" s="40" t="s">
        <v>0</v>
      </c>
      <c r="F4192" s="40" t="s">
        <v>0</v>
      </c>
    </row>
    <row r="4193" spans="1:9" ht="11.25">
      <c r="A4193" s="44">
        <v>39107.24930555555</v>
      </c>
      <c r="I4193" s="40" t="s">
        <v>0</v>
      </c>
    </row>
    <row r="4194" spans="1:9" ht="11.25">
      <c r="A4194" s="44">
        <v>39107.30347222222</v>
      </c>
      <c r="I4194" s="42" t="s">
        <v>1</v>
      </c>
    </row>
    <row r="4195" spans="1:9" ht="11.25">
      <c r="A4195" s="44">
        <v>39107.3375</v>
      </c>
      <c r="I4195" s="42" t="s">
        <v>1</v>
      </c>
    </row>
    <row r="4196" spans="1:9" ht="11.25">
      <c r="A4196" s="44">
        <v>39107.35555555556</v>
      </c>
      <c r="I4196" s="42" t="s">
        <v>1</v>
      </c>
    </row>
    <row r="4197" spans="1:9" ht="11.25">
      <c r="A4197" s="44">
        <v>39107.38611111111</v>
      </c>
      <c r="I4197" s="42" t="s">
        <v>1</v>
      </c>
    </row>
    <row r="4198" spans="1:9" ht="11.25">
      <c r="A4198" s="44">
        <v>39107.50347222222</v>
      </c>
      <c r="I4198" s="40" t="s">
        <v>0</v>
      </c>
    </row>
    <row r="4199" spans="1:9" ht="11.25">
      <c r="A4199" s="44">
        <v>39107.53125</v>
      </c>
      <c r="I4199" s="40" t="s">
        <v>0</v>
      </c>
    </row>
    <row r="4200" spans="1:9" ht="11.25">
      <c r="A4200" s="44">
        <v>39107.54236111111</v>
      </c>
      <c r="G4200" s="40" t="s">
        <v>0</v>
      </c>
      <c r="I4200" s="40" t="s">
        <v>0</v>
      </c>
    </row>
    <row r="4201" spans="1:6" ht="11.25">
      <c r="A4201" s="44">
        <v>39107.54861111111</v>
      </c>
      <c r="D4201" s="40" t="s">
        <v>0</v>
      </c>
      <c r="E4201" s="40" t="s">
        <v>0</v>
      </c>
      <c r="F4201" s="40" t="s">
        <v>0</v>
      </c>
    </row>
    <row r="4202" spans="1:12" ht="11.25">
      <c r="A4202" s="44">
        <v>39107.55416666667</v>
      </c>
      <c r="B4202" s="40" t="s">
        <v>0</v>
      </c>
      <c r="C4202" s="42" t="s">
        <v>1</v>
      </c>
      <c r="L4202" s="40" t="s">
        <v>0</v>
      </c>
    </row>
    <row r="4203" spans="1:3" ht="11.25">
      <c r="A4203" s="44">
        <v>39107.717361111114</v>
      </c>
      <c r="B4203" s="40" t="s">
        <v>0</v>
      </c>
      <c r="C4203" s="40" t="s">
        <v>0</v>
      </c>
    </row>
    <row r="4204" spans="1:12" ht="11.25">
      <c r="A4204" s="44">
        <v>39107.73333333333</v>
      </c>
      <c r="D4204" s="40" t="s">
        <v>0</v>
      </c>
      <c r="E4204" s="40" t="s">
        <v>0</v>
      </c>
      <c r="F4204" s="40" t="s">
        <v>0</v>
      </c>
      <c r="L4204" s="40" t="s">
        <v>0</v>
      </c>
    </row>
    <row r="4205" spans="1:9" ht="11.25">
      <c r="A4205" s="44">
        <v>39107.92569444444</v>
      </c>
      <c r="G4205" s="40" t="s">
        <v>0</v>
      </c>
      <c r="I4205" s="40" t="s">
        <v>0</v>
      </c>
    </row>
    <row r="4206" spans="1:9" ht="11.25">
      <c r="A4206" s="44">
        <v>39108.44305555556</v>
      </c>
      <c r="G4206" s="40" t="s">
        <v>0</v>
      </c>
      <c r="I4206" s="40" t="s">
        <v>0</v>
      </c>
    </row>
    <row r="4207" spans="1:6" ht="11.25">
      <c r="A4207" s="44">
        <v>39108.44930555556</v>
      </c>
      <c r="D4207" s="40" t="s">
        <v>0</v>
      </c>
      <c r="E4207" s="40" t="s">
        <v>0</v>
      </c>
      <c r="F4207" s="40" t="s">
        <v>0</v>
      </c>
    </row>
    <row r="4208" spans="1:12" ht="11.25">
      <c r="A4208" s="44">
        <v>39108.45416666667</v>
      </c>
      <c r="B4208" s="40" t="s">
        <v>0</v>
      </c>
      <c r="C4208" s="40" t="s">
        <v>0</v>
      </c>
      <c r="L4208" s="40" t="s">
        <v>0</v>
      </c>
    </row>
    <row r="4209" spans="1:12" ht="11.25">
      <c r="A4209" s="44">
        <v>39108.70625</v>
      </c>
      <c r="B4209" s="40" t="s">
        <v>0</v>
      </c>
      <c r="C4209" s="40" t="s">
        <v>0</v>
      </c>
      <c r="L4209" s="40" t="s">
        <v>0</v>
      </c>
    </row>
    <row r="4210" spans="1:14" ht="11.25">
      <c r="A4210" s="44">
        <v>39109.061111111114</v>
      </c>
      <c r="M4210" s="40" t="s">
        <v>0</v>
      </c>
      <c r="N4210" s="40" t="s">
        <v>0</v>
      </c>
    </row>
    <row r="4211" spans="1:3" ht="11.25">
      <c r="A4211" s="44">
        <v>39110.48611111111</v>
      </c>
      <c r="B4211" s="40" t="s">
        <v>0</v>
      </c>
      <c r="C4211" s="40" t="s">
        <v>0</v>
      </c>
    </row>
    <row r="4212" spans="1:14" ht="11.25">
      <c r="A4212" s="44">
        <v>39110.66527777778</v>
      </c>
      <c r="M4212" s="42" t="s">
        <v>1</v>
      </c>
      <c r="N4212" s="42" t="s">
        <v>1</v>
      </c>
    </row>
    <row r="4213" spans="1:9" ht="11.25">
      <c r="A4213" s="44">
        <v>39111.19513888889</v>
      </c>
      <c r="I4213" s="40" t="s">
        <v>0</v>
      </c>
    </row>
    <row r="4214" spans="1:9" ht="11.25">
      <c r="A4214" s="44">
        <v>39111.228472222225</v>
      </c>
      <c r="I4214" s="40" t="s">
        <v>0</v>
      </c>
    </row>
    <row r="4215" spans="1:9" ht="11.25">
      <c r="A4215" s="44">
        <v>39111.29722222222</v>
      </c>
      <c r="I4215" s="40" t="s">
        <v>0</v>
      </c>
    </row>
    <row r="4216" spans="1:9" ht="11.25">
      <c r="A4216" s="44">
        <v>39111.339583333334</v>
      </c>
      <c r="I4216" s="42" t="s">
        <v>1</v>
      </c>
    </row>
    <row r="4217" spans="1:9" ht="11.25">
      <c r="A4217" s="44">
        <v>39111.40833333333</v>
      </c>
      <c r="I4217" s="40" t="s">
        <v>0</v>
      </c>
    </row>
    <row r="4218" spans="1:9" ht="11.25">
      <c r="A4218" s="44">
        <v>39111.45625</v>
      </c>
      <c r="I4218" s="40" t="s">
        <v>0</v>
      </c>
    </row>
    <row r="4219" spans="1:6" ht="11.25">
      <c r="A4219" s="44">
        <v>39111.4625</v>
      </c>
      <c r="D4219" s="40" t="s">
        <v>0</v>
      </c>
      <c r="E4219" s="40" t="s">
        <v>0</v>
      </c>
      <c r="F4219" s="40" t="s">
        <v>0</v>
      </c>
    </row>
    <row r="4220" spans="1:12" ht="11.25">
      <c r="A4220" s="44">
        <v>39111.470138888886</v>
      </c>
      <c r="B4220" s="40" t="s">
        <v>0</v>
      </c>
      <c r="C4220" s="40" t="s">
        <v>0</v>
      </c>
      <c r="L4220" s="43" t="s">
        <v>32</v>
      </c>
    </row>
    <row r="4221" spans="1:9" ht="11.25">
      <c r="A4221" s="44">
        <v>39111.87986111111</v>
      </c>
      <c r="I4221" s="40" t="s">
        <v>0</v>
      </c>
    </row>
    <row r="4222" spans="1:9" ht="11.25">
      <c r="A4222" s="44">
        <v>39112.470138888886</v>
      </c>
      <c r="G4222" s="40" t="s">
        <v>0</v>
      </c>
      <c r="I4222" s="40" t="s">
        <v>0</v>
      </c>
    </row>
    <row r="4223" spans="1:6" ht="11.25">
      <c r="A4223" s="44">
        <v>39112.47777777778</v>
      </c>
      <c r="D4223" s="40" t="s">
        <v>0</v>
      </c>
      <c r="E4223" s="40" t="s">
        <v>0</v>
      </c>
      <c r="F4223" s="40" t="s">
        <v>0</v>
      </c>
    </row>
    <row r="4224" spans="1:3" ht="11.25">
      <c r="A4224" s="44">
        <v>39112.48263888889</v>
      </c>
      <c r="B4224" s="40" t="s">
        <v>0</v>
      </c>
      <c r="C4224" s="40" t="s">
        <v>0</v>
      </c>
    </row>
    <row r="4225" spans="1:3" ht="11.25">
      <c r="A4225" s="44">
        <v>39112.56597222222</v>
      </c>
      <c r="B4225" s="40" t="s">
        <v>0</v>
      </c>
      <c r="C4225" s="40" t="s">
        <v>0</v>
      </c>
    </row>
    <row r="4226" spans="1:14" ht="11.25">
      <c r="A4226" s="44">
        <v>39112.57638888889</v>
      </c>
      <c r="M4226" s="42" t="s">
        <v>1</v>
      </c>
      <c r="N4226" s="42" t="s">
        <v>1</v>
      </c>
    </row>
    <row r="4227" spans="1:9" ht="11.25">
      <c r="A4227" s="44">
        <v>39112.68472222222</v>
      </c>
      <c r="I4227" s="40" t="s">
        <v>0</v>
      </c>
    </row>
    <row r="4228" spans="1:3" ht="11.25">
      <c r="A4228" s="44">
        <v>39112.69027777778</v>
      </c>
      <c r="B4228" s="40" t="s">
        <v>0</v>
      </c>
      <c r="C4228" s="40" t="s">
        <v>0</v>
      </c>
    </row>
    <row r="4229" spans="1:6" ht="11.25">
      <c r="A4229" s="44">
        <v>39112.69652777778</v>
      </c>
      <c r="D4229" s="40" t="s">
        <v>0</v>
      </c>
      <c r="E4229" s="40" t="s">
        <v>0</v>
      </c>
      <c r="F4229" s="40" t="s">
        <v>0</v>
      </c>
    </row>
    <row r="4230" spans="1:12" ht="11.25">
      <c r="A4230" s="44">
        <v>39112.70138888889</v>
      </c>
      <c r="L4230" s="40" t="s">
        <v>0</v>
      </c>
    </row>
    <row r="4231" spans="1:9" ht="11.25">
      <c r="A4231" s="44">
        <v>39112.77916666667</v>
      </c>
      <c r="I4231" s="40" t="s">
        <v>0</v>
      </c>
    </row>
    <row r="4232" spans="1:12" ht="11.25">
      <c r="A4232" s="44">
        <v>39112.98333333333</v>
      </c>
      <c r="D4232" s="40" t="s">
        <v>0</v>
      </c>
      <c r="E4232" s="40" t="s">
        <v>0</v>
      </c>
      <c r="F4232" s="40" t="s">
        <v>0</v>
      </c>
      <c r="L4232" s="40" t="s">
        <v>0</v>
      </c>
    </row>
    <row r="4233" spans="1:9" ht="11.25">
      <c r="A4233" s="44">
        <v>39112.990277777775</v>
      </c>
      <c r="G4233" s="40" t="s">
        <v>0</v>
      </c>
      <c r="I4233" s="40" t="s">
        <v>0</v>
      </c>
    </row>
    <row r="4234" spans="1:9" ht="11.25">
      <c r="A4234" s="44">
        <v>39113.57638888889</v>
      </c>
      <c r="I4234" s="40" t="s">
        <v>0</v>
      </c>
    </row>
    <row r="4235" spans="1:9" ht="11.25">
      <c r="A4235" s="44">
        <v>39113.60763888889</v>
      </c>
      <c r="I4235" s="40" t="s">
        <v>0</v>
      </c>
    </row>
    <row r="4236" spans="1:9" ht="11.25">
      <c r="A4236" s="44">
        <v>39113.69305555556</v>
      </c>
      <c r="I4236" s="40" t="s">
        <v>0</v>
      </c>
    </row>
    <row r="4237" spans="1:9" ht="11.25">
      <c r="A4237" s="44">
        <v>39113.71805555555</v>
      </c>
      <c r="I4237" s="40" t="s">
        <v>0</v>
      </c>
    </row>
    <row r="4238" spans="1:9" ht="11.25">
      <c r="A4238" s="44">
        <v>39113.77222222222</v>
      </c>
      <c r="I4238" s="40" t="s">
        <v>0</v>
      </c>
    </row>
    <row r="4239" spans="1:12" ht="11.25">
      <c r="A4239" s="44">
        <v>39113.95</v>
      </c>
      <c r="B4239" s="40" t="s">
        <v>0</v>
      </c>
      <c r="C4239" s="40" t="s">
        <v>0</v>
      </c>
      <c r="L4239" s="40" t="s">
        <v>0</v>
      </c>
    </row>
    <row r="4240" spans="1:6" ht="11.25">
      <c r="A4240" s="44">
        <v>39113.95694444444</v>
      </c>
      <c r="D4240" s="40" t="s">
        <v>0</v>
      </c>
      <c r="E4240" s="40" t="s">
        <v>0</v>
      </c>
      <c r="F4240" s="40" t="s">
        <v>0</v>
      </c>
    </row>
    <row r="4241" spans="1:9" ht="11.25">
      <c r="A4241" s="44">
        <v>39113.9625</v>
      </c>
      <c r="G4241" s="40" t="s">
        <v>0</v>
      </c>
      <c r="I4241" s="40" t="s">
        <v>0</v>
      </c>
    </row>
    <row r="4242" spans="1:9" ht="11.25">
      <c r="A4242" s="44">
        <v>39114.470138888886</v>
      </c>
      <c r="G4242" s="40" t="s">
        <v>0</v>
      </c>
      <c r="I4242" s="40" t="s">
        <v>0</v>
      </c>
    </row>
    <row r="4243" spans="1:12" ht="11.25">
      <c r="A4243" s="44">
        <v>39114.47638888889</v>
      </c>
      <c r="D4243" s="40" t="s">
        <v>0</v>
      </c>
      <c r="E4243" s="40" t="s">
        <v>0</v>
      </c>
      <c r="F4243" s="40" t="s">
        <v>0</v>
      </c>
      <c r="L4243" s="40" t="s">
        <v>0</v>
      </c>
    </row>
    <row r="4244" spans="1:3" ht="11.25">
      <c r="A4244" s="44">
        <v>39114.51527777778</v>
      </c>
      <c r="B4244" s="40" t="s">
        <v>0</v>
      </c>
      <c r="C4244" s="40" t="s">
        <v>0</v>
      </c>
    </row>
    <row r="4245" spans="1:3" ht="11.25">
      <c r="A4245" s="44">
        <v>39114.86388888889</v>
      </c>
      <c r="B4245" s="40" t="s">
        <v>0</v>
      </c>
      <c r="C4245" s="40" t="s">
        <v>0</v>
      </c>
    </row>
    <row r="4246" spans="1:6" ht="11.25">
      <c r="A4246" s="44">
        <v>39114.86875</v>
      </c>
      <c r="D4246" s="40" t="s">
        <v>0</v>
      </c>
      <c r="E4246" s="40" t="s">
        <v>0</v>
      </c>
      <c r="F4246" s="40" t="s">
        <v>0</v>
      </c>
    </row>
    <row r="4247" spans="1:12" ht="11.25">
      <c r="A4247" s="44">
        <v>39115.01111111111</v>
      </c>
      <c r="D4247" s="40" t="s">
        <v>0</v>
      </c>
      <c r="E4247" s="40" t="s">
        <v>0</v>
      </c>
      <c r="F4247" s="40" t="s">
        <v>0</v>
      </c>
      <c r="L4247" s="40" t="s">
        <v>0</v>
      </c>
    </row>
    <row r="4248" spans="1:12" ht="11.25">
      <c r="A4248" s="44">
        <v>39115.46111111111</v>
      </c>
      <c r="D4248" s="40" t="s">
        <v>0</v>
      </c>
      <c r="E4248" s="40" t="s">
        <v>0</v>
      </c>
      <c r="F4248" s="40" t="s">
        <v>0</v>
      </c>
      <c r="L4248" s="40" t="s">
        <v>0</v>
      </c>
    </row>
    <row r="4249" spans="1:12" ht="11.25">
      <c r="A4249" s="44">
        <v>39115.67638888889</v>
      </c>
      <c r="B4249" s="40" t="s">
        <v>0</v>
      </c>
      <c r="C4249" s="40" t="s">
        <v>0</v>
      </c>
      <c r="L4249" s="40" t="s">
        <v>0</v>
      </c>
    </row>
    <row r="4250" spans="1:6" ht="11.25">
      <c r="A4250" s="44">
        <v>39115.68680555555</v>
      </c>
      <c r="D4250" s="40" t="s">
        <v>0</v>
      </c>
      <c r="E4250" s="40" t="s">
        <v>0</v>
      </c>
      <c r="F4250" s="40" t="s">
        <v>0</v>
      </c>
    </row>
    <row r="4251" spans="1:9" ht="11.25">
      <c r="A4251" s="44">
        <v>39115.69375</v>
      </c>
      <c r="G4251" s="40" t="s">
        <v>0</v>
      </c>
      <c r="I4251" s="40" t="s">
        <v>0</v>
      </c>
    </row>
    <row r="4252" spans="1:9" ht="11.25">
      <c r="A4252" s="44">
        <v>39115.759722222225</v>
      </c>
      <c r="G4252" s="40" t="s">
        <v>0</v>
      </c>
      <c r="I4252" s="40" t="s">
        <v>0</v>
      </c>
    </row>
    <row r="4253" spans="1:6" ht="11.25">
      <c r="A4253" s="44">
        <v>39115.76666666667</v>
      </c>
      <c r="E4253" s="40" t="s">
        <v>0</v>
      </c>
      <c r="F4253" s="40" t="s">
        <v>0</v>
      </c>
    </row>
    <row r="4254" spans="1:14" ht="11.25">
      <c r="A4254" s="44">
        <v>39115.77222222222</v>
      </c>
      <c r="M4254" s="42" t="s">
        <v>1</v>
      </c>
      <c r="N4254" s="42" t="s">
        <v>1</v>
      </c>
    </row>
    <row r="4255" spans="1:6" ht="11.25">
      <c r="A4255" s="44">
        <v>39116.711805555555</v>
      </c>
      <c r="D4255" s="40" t="s">
        <v>0</v>
      </c>
      <c r="E4255" s="40" t="s">
        <v>0</v>
      </c>
      <c r="F4255" s="43" t="s">
        <v>32</v>
      </c>
    </row>
    <row r="4256" spans="1:9" ht="11.25">
      <c r="A4256" s="44">
        <v>39116.71875</v>
      </c>
      <c r="G4256" s="40" t="s">
        <v>0</v>
      </c>
      <c r="I4256" s="40" t="s">
        <v>0</v>
      </c>
    </row>
    <row r="4257" spans="1:12" ht="11.25">
      <c r="A4257" s="44">
        <v>39116.99791666667</v>
      </c>
      <c r="D4257" s="40" t="s">
        <v>0</v>
      </c>
      <c r="E4257" s="40" t="s">
        <v>0</v>
      </c>
      <c r="F4257" s="43" t="s">
        <v>32</v>
      </c>
      <c r="L4257" s="40" t="s">
        <v>0</v>
      </c>
    </row>
    <row r="4258" spans="1:9" ht="11.25">
      <c r="A4258" s="44">
        <v>39117.004166666666</v>
      </c>
      <c r="G4258" s="40" t="s">
        <v>0</v>
      </c>
      <c r="I4258" s="40" t="s">
        <v>0</v>
      </c>
    </row>
    <row r="4259" spans="1:9" ht="11.25">
      <c r="A4259" s="44">
        <v>39117.65555555555</v>
      </c>
      <c r="G4259" s="40" t="s">
        <v>0</v>
      </c>
      <c r="I4259" s="40" t="s">
        <v>0</v>
      </c>
    </row>
    <row r="4260" spans="1:12" ht="11.25">
      <c r="A4260" s="44">
        <v>39117.66180555556</v>
      </c>
      <c r="D4260" s="40" t="s">
        <v>0</v>
      </c>
      <c r="E4260" s="40" t="s">
        <v>0</v>
      </c>
      <c r="F4260" s="43" t="s">
        <v>35</v>
      </c>
      <c r="L4260" s="40" t="s">
        <v>0</v>
      </c>
    </row>
    <row r="4261" spans="1:9" ht="11.25">
      <c r="A4261" s="44">
        <v>39118.44861111111</v>
      </c>
      <c r="G4261" s="40" t="s">
        <v>0</v>
      </c>
      <c r="I4261" s="40" t="s">
        <v>0</v>
      </c>
    </row>
    <row r="4262" spans="1:5" ht="11.25">
      <c r="A4262" s="44">
        <v>39118.45416666667</v>
      </c>
      <c r="D4262" s="40" t="s">
        <v>0</v>
      </c>
      <c r="E4262" s="40" t="s">
        <v>0</v>
      </c>
    </row>
    <row r="4263" spans="1:12" ht="11.25">
      <c r="A4263" s="44">
        <v>39118.46111111111</v>
      </c>
      <c r="B4263" s="40" t="s">
        <v>0</v>
      </c>
      <c r="C4263" s="40" t="s">
        <v>0</v>
      </c>
      <c r="L4263" s="40" t="s">
        <v>0</v>
      </c>
    </row>
    <row r="4264" spans="1:12" ht="11.25">
      <c r="A4264" s="44">
        <v>39118.552083333336</v>
      </c>
      <c r="B4264" s="40" t="s">
        <v>0</v>
      </c>
      <c r="C4264" s="40" t="s">
        <v>0</v>
      </c>
      <c r="D4264" s="40" t="s">
        <v>0</v>
      </c>
      <c r="E4264" s="40" t="s">
        <v>0</v>
      </c>
      <c r="L4264" s="40" t="s">
        <v>0</v>
      </c>
    </row>
    <row r="4265" spans="1:9" ht="11.25">
      <c r="A4265" s="44">
        <v>39118.59305555555</v>
      </c>
      <c r="I4265" s="40" t="s">
        <v>0</v>
      </c>
    </row>
    <row r="4266" spans="1:9" ht="11.25">
      <c r="A4266" s="44">
        <v>39118.61944444444</v>
      </c>
      <c r="I4266" s="40" t="s">
        <v>0</v>
      </c>
    </row>
    <row r="4267" spans="1:9" ht="11.25">
      <c r="A4267" s="44">
        <v>39118.64791666667</v>
      </c>
      <c r="I4267" s="40" t="s">
        <v>0</v>
      </c>
    </row>
    <row r="4268" spans="1:9" ht="11.25">
      <c r="A4268" s="44">
        <v>39118.674305555556</v>
      </c>
      <c r="I4268" s="40" t="s">
        <v>0</v>
      </c>
    </row>
    <row r="4269" spans="1:12" ht="11.25">
      <c r="A4269" s="44">
        <v>39118.700694444444</v>
      </c>
      <c r="B4269" s="40" t="s">
        <v>0</v>
      </c>
      <c r="C4269" s="40" t="s">
        <v>0</v>
      </c>
      <c r="L4269" s="40" t="s">
        <v>0</v>
      </c>
    </row>
    <row r="4270" spans="1:5" ht="11.25">
      <c r="A4270" s="44">
        <v>39118.709027777775</v>
      </c>
      <c r="D4270" s="40" t="s">
        <v>0</v>
      </c>
      <c r="E4270" s="40" t="s">
        <v>0</v>
      </c>
    </row>
    <row r="4271" spans="1:9" ht="11.25">
      <c r="A4271" s="44">
        <v>39118.71597222222</v>
      </c>
      <c r="G4271" s="40" t="s">
        <v>0</v>
      </c>
      <c r="I4271" s="40" t="s">
        <v>0</v>
      </c>
    </row>
    <row r="4272" spans="1:9" ht="11.25">
      <c r="A4272" s="44">
        <v>39118.759722222225</v>
      </c>
      <c r="I4272" s="40" t="s">
        <v>0</v>
      </c>
    </row>
    <row r="4273" spans="1:9" ht="11.25">
      <c r="A4273" s="44">
        <v>39118.813888888886</v>
      </c>
      <c r="I4273" s="40" t="s">
        <v>0</v>
      </c>
    </row>
    <row r="4274" spans="1:9" ht="11.25">
      <c r="A4274" s="44">
        <v>39119.455555555556</v>
      </c>
      <c r="G4274" s="40" t="s">
        <v>0</v>
      </c>
      <c r="I4274" s="40" t="s">
        <v>0</v>
      </c>
    </row>
    <row r="4275" spans="1:5" ht="11.25">
      <c r="A4275" s="44">
        <v>39119.46319444444</v>
      </c>
      <c r="D4275" s="40" t="s">
        <v>0</v>
      </c>
      <c r="E4275" s="40" t="s">
        <v>0</v>
      </c>
    </row>
    <row r="4276" spans="1:12" ht="11.25">
      <c r="A4276" s="44">
        <v>39119.470138888886</v>
      </c>
      <c r="B4276" s="40" t="s">
        <v>0</v>
      </c>
      <c r="C4276" s="40" t="s">
        <v>0</v>
      </c>
      <c r="L4276" s="40" t="s">
        <v>0</v>
      </c>
    </row>
    <row r="4277" spans="1:12" ht="11.25">
      <c r="A4277" s="44">
        <v>39119.53402777778</v>
      </c>
      <c r="B4277" s="40" t="s">
        <v>0</v>
      </c>
      <c r="C4277" s="40" t="s">
        <v>0</v>
      </c>
      <c r="L4277" s="40" t="s">
        <v>0</v>
      </c>
    </row>
    <row r="4278" spans="1:11" ht="11.25">
      <c r="A4278" s="44">
        <v>39119.552083333336</v>
      </c>
      <c r="J4278" s="40" t="s">
        <v>0</v>
      </c>
      <c r="K4278" s="40" t="s">
        <v>0</v>
      </c>
    </row>
    <row r="4279" spans="1:5" ht="11.25">
      <c r="A4279" s="44">
        <v>39119.58472222222</v>
      </c>
      <c r="D4279" s="40" t="s">
        <v>0</v>
      </c>
      <c r="E4279" s="40" t="s">
        <v>0</v>
      </c>
    </row>
    <row r="4280" spans="1:12" ht="11.25">
      <c r="A4280" s="44">
        <v>39119.589583333334</v>
      </c>
      <c r="B4280" s="40" t="s">
        <v>0</v>
      </c>
      <c r="C4280" s="40" t="s">
        <v>0</v>
      </c>
      <c r="L4280" s="40" t="s">
        <v>0</v>
      </c>
    </row>
    <row r="4281" spans="1:12" ht="11.25">
      <c r="A4281" s="44">
        <v>39119.775</v>
      </c>
      <c r="B4281" s="40" t="s">
        <v>0</v>
      </c>
      <c r="C4281" s="40" t="s">
        <v>0</v>
      </c>
      <c r="L4281" s="40" t="s">
        <v>0</v>
      </c>
    </row>
    <row r="4282" spans="1:5" ht="11.25">
      <c r="A4282" s="44">
        <v>39119.78125</v>
      </c>
      <c r="D4282" s="40" t="s">
        <v>0</v>
      </c>
      <c r="E4282" s="40" t="s">
        <v>0</v>
      </c>
    </row>
    <row r="4283" spans="1:9" ht="11.25">
      <c r="A4283" s="44">
        <v>39119.788194444445</v>
      </c>
      <c r="G4283" s="40" t="s">
        <v>0</v>
      </c>
      <c r="I4283" s="40" t="s">
        <v>0</v>
      </c>
    </row>
    <row r="4284" spans="1:9" ht="11.25">
      <c r="A4284" s="44">
        <v>39120.229166666664</v>
      </c>
      <c r="I4284" s="40" t="s">
        <v>0</v>
      </c>
    </row>
    <row r="4285" spans="1:9" ht="11.25">
      <c r="A4285" s="44">
        <v>39120.25763888889</v>
      </c>
      <c r="I4285" s="40" t="s">
        <v>0</v>
      </c>
    </row>
    <row r="4286" spans="1:9" ht="11.25">
      <c r="A4286" s="44">
        <v>39120.354166666664</v>
      </c>
      <c r="I4286" s="42" t="s">
        <v>1</v>
      </c>
    </row>
    <row r="4287" spans="1:9" ht="11.25">
      <c r="A4287" s="44">
        <v>39120.38055555556</v>
      </c>
      <c r="I4287" s="42" t="s">
        <v>1</v>
      </c>
    </row>
    <row r="4288" spans="1:9" ht="11.25">
      <c r="A4288" s="44">
        <v>39120.42847222222</v>
      </c>
      <c r="G4288" s="40" t="s">
        <v>0</v>
      </c>
      <c r="I4288" s="40" t="s">
        <v>0</v>
      </c>
    </row>
    <row r="4289" spans="1:5" ht="11.25">
      <c r="A4289" s="44">
        <v>39120.43541666667</v>
      </c>
      <c r="D4289" s="40" t="s">
        <v>0</v>
      </c>
      <c r="E4289" s="40" t="s">
        <v>0</v>
      </c>
    </row>
    <row r="4290" spans="1:12" ht="11.25">
      <c r="A4290" s="44">
        <v>39120.44652777778</v>
      </c>
      <c r="B4290" s="40" t="s">
        <v>0</v>
      </c>
      <c r="C4290" s="40" t="s">
        <v>0</v>
      </c>
      <c r="L4290" s="40" t="s">
        <v>0</v>
      </c>
    </row>
    <row r="4291" spans="1:9" ht="11.25">
      <c r="A4291" s="44">
        <v>39120.47430555556</v>
      </c>
      <c r="I4291" s="40" t="s">
        <v>0</v>
      </c>
    </row>
    <row r="4292" spans="1:9" ht="11.25">
      <c r="A4292" s="44">
        <v>39120.50347222222</v>
      </c>
      <c r="I4292" s="40" t="s">
        <v>0</v>
      </c>
    </row>
    <row r="4293" spans="1:12" ht="11.25">
      <c r="A4293" s="44">
        <v>39120.53472222222</v>
      </c>
      <c r="B4293" s="40" t="s">
        <v>0</v>
      </c>
      <c r="C4293" s="40" t="s">
        <v>0</v>
      </c>
      <c r="D4293" s="40" t="s">
        <v>0</v>
      </c>
      <c r="E4293" s="40" t="s">
        <v>0</v>
      </c>
      <c r="L4293" s="40" t="s">
        <v>0</v>
      </c>
    </row>
    <row r="4294" spans="1:12" ht="11.25">
      <c r="A4294" s="44">
        <v>39120.96041666667</v>
      </c>
      <c r="B4294" s="40" t="s">
        <v>0</v>
      </c>
      <c r="C4294" s="40" t="s">
        <v>0</v>
      </c>
      <c r="L4294" s="40" t="s">
        <v>0</v>
      </c>
    </row>
    <row r="4295" spans="1:5" ht="11.25">
      <c r="A4295" s="44">
        <v>39120.97083333333</v>
      </c>
      <c r="D4295" s="40" t="s">
        <v>0</v>
      </c>
      <c r="E4295" s="40" t="s">
        <v>0</v>
      </c>
    </row>
    <row r="4296" spans="1:9" ht="11.25">
      <c r="A4296" s="44">
        <v>39120.97777777778</v>
      </c>
      <c r="G4296" s="40" t="s">
        <v>0</v>
      </c>
      <c r="I4296" s="40" t="s">
        <v>0</v>
      </c>
    </row>
    <row r="4297" spans="1:9" ht="11.25">
      <c r="A4297" s="44">
        <v>39121.47638888889</v>
      </c>
      <c r="G4297" s="40" t="s">
        <v>0</v>
      </c>
      <c r="I4297" s="40" t="s">
        <v>0</v>
      </c>
    </row>
    <row r="4298" spans="1:5" ht="11.25">
      <c r="A4298" s="44">
        <v>39121.48333333333</v>
      </c>
      <c r="D4298" s="40" t="s">
        <v>0</v>
      </c>
      <c r="E4298" s="40" t="s">
        <v>0</v>
      </c>
    </row>
    <row r="4299" spans="1:12" ht="11.25">
      <c r="A4299" s="44">
        <v>39121.48819444444</v>
      </c>
      <c r="B4299" s="40" t="s">
        <v>0</v>
      </c>
      <c r="C4299" s="40" t="s">
        <v>0</v>
      </c>
      <c r="L4299" s="40" t="s">
        <v>0</v>
      </c>
    </row>
    <row r="4300" spans="1:12" ht="11.25">
      <c r="A4300" s="44">
        <v>39121.73402777778</v>
      </c>
      <c r="B4300" s="40" t="s">
        <v>0</v>
      </c>
      <c r="C4300" s="40" t="s">
        <v>0</v>
      </c>
      <c r="L4300" s="40" t="s">
        <v>0</v>
      </c>
    </row>
    <row r="4301" spans="1:5" ht="11.25">
      <c r="A4301" s="44">
        <v>39121.74097222222</v>
      </c>
      <c r="D4301" s="40" t="s">
        <v>0</v>
      </c>
      <c r="E4301" s="40" t="s">
        <v>0</v>
      </c>
    </row>
    <row r="4302" spans="1:9" ht="11.25">
      <c r="A4302" s="44">
        <v>39121.75</v>
      </c>
      <c r="G4302" s="40" t="s">
        <v>0</v>
      </c>
      <c r="I4302" s="40" t="s">
        <v>0</v>
      </c>
    </row>
    <row r="4303" spans="1:9" ht="11.25">
      <c r="A4303" s="44">
        <v>39122.42847222222</v>
      </c>
      <c r="G4303" s="40" t="s">
        <v>0</v>
      </c>
      <c r="I4303" s="43" t="s">
        <v>32</v>
      </c>
    </row>
    <row r="4304" spans="1:5" ht="11.25">
      <c r="A4304" s="44">
        <v>39122.436111111114</v>
      </c>
      <c r="D4304" s="40" t="s">
        <v>0</v>
      </c>
      <c r="E4304" s="40" t="s">
        <v>0</v>
      </c>
    </row>
    <row r="4305" spans="1:12" ht="11.25">
      <c r="A4305" s="44">
        <v>39122.44305555556</v>
      </c>
      <c r="B4305" s="40" t="s">
        <v>0</v>
      </c>
      <c r="C4305" s="40" t="s">
        <v>0</v>
      </c>
      <c r="L4305" s="40" t="s">
        <v>0</v>
      </c>
    </row>
    <row r="4306" spans="1:12" ht="11.25">
      <c r="A4306" s="44">
        <v>39122.552083333336</v>
      </c>
      <c r="B4306" s="40" t="s">
        <v>0</v>
      </c>
      <c r="C4306" s="40" t="s">
        <v>0</v>
      </c>
      <c r="D4306" s="40" t="s">
        <v>0</v>
      </c>
      <c r="E4306" s="40" t="s">
        <v>0</v>
      </c>
      <c r="L4306" s="40" t="s">
        <v>0</v>
      </c>
    </row>
    <row r="4307" spans="1:3" ht="11.25">
      <c r="A4307" s="44">
        <v>39122.73263888889</v>
      </c>
      <c r="B4307" s="40" t="s">
        <v>0</v>
      </c>
      <c r="C4307" s="40" t="s">
        <v>0</v>
      </c>
    </row>
    <row r="4308" spans="1:12" ht="11.25">
      <c r="A4308" s="44">
        <v>39124.82361111111</v>
      </c>
      <c r="D4308" s="40" t="s">
        <v>0</v>
      </c>
      <c r="E4308" s="40" t="s">
        <v>0</v>
      </c>
      <c r="L4308" s="40" t="s">
        <v>0</v>
      </c>
    </row>
    <row r="4309" spans="1:9" ht="11.25">
      <c r="A4309" s="44">
        <v>39124.830555555556</v>
      </c>
      <c r="G4309" s="40" t="s">
        <v>0</v>
      </c>
      <c r="I4309" s="40" t="s">
        <v>0</v>
      </c>
    </row>
    <row r="4310" spans="1:9" ht="11.25">
      <c r="A4310" s="44">
        <v>39125.42847222222</v>
      </c>
      <c r="G4310" s="40" t="s">
        <v>0</v>
      </c>
      <c r="I4310" s="40" t="s">
        <v>0</v>
      </c>
    </row>
    <row r="4311" spans="1:12" ht="11.25">
      <c r="A4311" s="44">
        <v>39125.43472222222</v>
      </c>
      <c r="D4311" s="40" t="s">
        <v>0</v>
      </c>
      <c r="E4311" s="40" t="s">
        <v>0</v>
      </c>
      <c r="L4311" s="40" t="s">
        <v>0</v>
      </c>
    </row>
    <row r="4312" spans="1:3" ht="11.25">
      <c r="A4312" s="44">
        <v>39125.44305555556</v>
      </c>
      <c r="B4312" s="40" t="s">
        <v>0</v>
      </c>
      <c r="C4312" s="40" t="s">
        <v>0</v>
      </c>
    </row>
    <row r="4313" spans="1:3" ht="11.25">
      <c r="A4313" s="44">
        <v>39125.770833333336</v>
      </c>
      <c r="B4313" s="40" t="s">
        <v>0</v>
      </c>
      <c r="C4313" s="40" t="s">
        <v>0</v>
      </c>
    </row>
    <row r="4314" spans="1:3" ht="11.25">
      <c r="A4314" s="44">
        <v>39125.875</v>
      </c>
      <c r="B4314" s="40" t="s">
        <v>0</v>
      </c>
      <c r="C4314" s="40" t="s">
        <v>0</v>
      </c>
    </row>
    <row r="4315" spans="1:5" ht="11.25">
      <c r="A4315" s="44">
        <v>39126.45</v>
      </c>
      <c r="D4315" s="40" t="s">
        <v>0</v>
      </c>
      <c r="E4315" s="40" t="s">
        <v>0</v>
      </c>
    </row>
    <row r="4316" spans="1:12" ht="11.25">
      <c r="A4316" s="44">
        <v>39126.4625</v>
      </c>
      <c r="B4316" s="40" t="s">
        <v>0</v>
      </c>
      <c r="C4316" s="40" t="s">
        <v>0</v>
      </c>
      <c r="L4316" s="40" t="s">
        <v>0</v>
      </c>
    </row>
    <row r="4317" spans="1:12" ht="11.25">
      <c r="A4317" s="44">
        <v>39126.96111111111</v>
      </c>
      <c r="B4317" s="40" t="s">
        <v>0</v>
      </c>
      <c r="C4317" s="40" t="s">
        <v>0</v>
      </c>
      <c r="L4317" s="40" t="s">
        <v>0</v>
      </c>
    </row>
    <row r="4318" spans="1:5" ht="11.25">
      <c r="A4318" s="44">
        <v>39126.96944444445</v>
      </c>
      <c r="D4318" s="40" t="s">
        <v>0</v>
      </c>
      <c r="E4318" s="40" t="s">
        <v>0</v>
      </c>
    </row>
    <row r="4319" spans="1:9" ht="11.25">
      <c r="A4319" s="44">
        <v>39126.97638888889</v>
      </c>
      <c r="G4319" s="40" t="s">
        <v>0</v>
      </c>
      <c r="I4319" s="40" t="s">
        <v>0</v>
      </c>
    </row>
    <row r="4320" spans="1:9" ht="11.25">
      <c r="A4320" s="44">
        <v>39127.441666666666</v>
      </c>
      <c r="G4320" s="40" t="s">
        <v>0</v>
      </c>
      <c r="I4320" s="40" t="s">
        <v>0</v>
      </c>
    </row>
    <row r="4321" spans="1:12" ht="11.25">
      <c r="A4321" s="44">
        <v>39127.44930555556</v>
      </c>
      <c r="D4321" s="40" t="s">
        <v>0</v>
      </c>
      <c r="E4321" s="40" t="s">
        <v>0</v>
      </c>
      <c r="L4321" s="40" t="s">
        <v>0</v>
      </c>
    </row>
    <row r="4322" spans="1:3" ht="11.25">
      <c r="A4322" s="44">
        <v>39127.45694444444</v>
      </c>
      <c r="B4322" s="40" t="s">
        <v>0</v>
      </c>
      <c r="C4322" s="40" t="s">
        <v>0</v>
      </c>
    </row>
    <row r="4323" spans="1:3" ht="11.25">
      <c r="A4323" s="44">
        <v>39127.69930555556</v>
      </c>
      <c r="B4323" s="40" t="s">
        <v>0</v>
      </c>
      <c r="C4323" s="40" t="s">
        <v>0</v>
      </c>
    </row>
    <row r="4324" spans="1:3" ht="11.25">
      <c r="A4324" s="44">
        <v>39128.00208333333</v>
      </c>
      <c r="B4324" s="40" t="s">
        <v>0</v>
      </c>
      <c r="C4324" s="40" t="s">
        <v>0</v>
      </c>
    </row>
    <row r="4325" spans="1:9" ht="11.25">
      <c r="A4325" s="44">
        <v>39129.44861111111</v>
      </c>
      <c r="G4325" s="40" t="s">
        <v>0</v>
      </c>
      <c r="I4325" s="40" t="s">
        <v>0</v>
      </c>
    </row>
    <row r="4326" spans="1:12" ht="11.25">
      <c r="A4326" s="44">
        <v>39129.464583333334</v>
      </c>
      <c r="D4326" s="42" t="s">
        <v>1</v>
      </c>
      <c r="E4326" s="40" t="s">
        <v>0</v>
      </c>
      <c r="L4326" s="40" t="s">
        <v>0</v>
      </c>
    </row>
    <row r="4327" spans="1:3" ht="11.25">
      <c r="A4327" s="44">
        <v>39129.46875</v>
      </c>
      <c r="B4327" s="40" t="s">
        <v>0</v>
      </c>
      <c r="C4327" s="40" t="s">
        <v>0</v>
      </c>
    </row>
    <row r="4328" spans="1:3" ht="11.25">
      <c r="A4328" s="44">
        <v>39129.65416666667</v>
      </c>
      <c r="B4328" s="40" t="s">
        <v>0</v>
      </c>
      <c r="C4328" s="40" t="s">
        <v>0</v>
      </c>
    </row>
    <row r="4329" spans="1:11" ht="11.25">
      <c r="A4329" s="44">
        <v>39129.666666666664</v>
      </c>
      <c r="J4329" s="40" t="s">
        <v>0</v>
      </c>
      <c r="K4329" s="40" t="s">
        <v>0</v>
      </c>
    </row>
    <row r="4330" spans="1:14" ht="11.25">
      <c r="A4330" s="44">
        <v>39129.97430555556</v>
      </c>
      <c r="M4330" s="40" t="s">
        <v>0</v>
      </c>
      <c r="N4330" s="40" t="s">
        <v>0</v>
      </c>
    </row>
    <row r="4331" spans="1:3" ht="11.25">
      <c r="A4331" s="44">
        <v>39130.89513888889</v>
      </c>
      <c r="C4331" s="40" t="s">
        <v>0</v>
      </c>
    </row>
    <row r="4332" spans="1:9" ht="11.25">
      <c r="A4332" s="44">
        <v>39131.478472222225</v>
      </c>
      <c r="G4332" s="40" t="s">
        <v>0</v>
      </c>
      <c r="I4332" s="40" t="s">
        <v>0</v>
      </c>
    </row>
    <row r="4333" spans="1:12" ht="11.25">
      <c r="A4333" s="44">
        <v>39131.48472222222</v>
      </c>
      <c r="D4333" s="40" t="s">
        <v>0</v>
      </c>
      <c r="E4333" s="40" t="s">
        <v>0</v>
      </c>
      <c r="L4333" s="40" t="s">
        <v>0</v>
      </c>
    </row>
    <row r="4334" spans="1:9" ht="11.25">
      <c r="A4334" s="44">
        <v>39132.27569444444</v>
      </c>
      <c r="I4334" s="40" t="s">
        <v>0</v>
      </c>
    </row>
    <row r="4335" spans="1:9" ht="11.25">
      <c r="A4335" s="44">
        <v>39132.316666666666</v>
      </c>
      <c r="I4335" s="42" t="s">
        <v>1</v>
      </c>
    </row>
    <row r="4336" spans="1:9" ht="11.25">
      <c r="A4336" s="44">
        <v>39132.38125</v>
      </c>
      <c r="I4336" s="42" t="s">
        <v>1</v>
      </c>
    </row>
    <row r="4337" spans="1:5" ht="11.25">
      <c r="A4337" s="44">
        <v>39132.4125</v>
      </c>
      <c r="D4337" s="40" t="s">
        <v>0</v>
      </c>
      <c r="E4337" s="40" t="s">
        <v>0</v>
      </c>
    </row>
    <row r="4338" spans="1:12" ht="11.25">
      <c r="A4338" s="44">
        <v>39132.41736111111</v>
      </c>
      <c r="B4338" s="40" t="s">
        <v>0</v>
      </c>
      <c r="C4338" s="40" t="s">
        <v>0</v>
      </c>
      <c r="L4338" s="40" t="s">
        <v>0</v>
      </c>
    </row>
    <row r="4339" spans="1:9" ht="11.25">
      <c r="A4339" s="44">
        <v>39132.42569444444</v>
      </c>
      <c r="I4339" s="40" t="s">
        <v>0</v>
      </c>
    </row>
    <row r="4340" spans="1:9" ht="11.25">
      <c r="A4340" s="44">
        <v>39132.49166666667</v>
      </c>
      <c r="I4340" s="40" t="s">
        <v>0</v>
      </c>
    </row>
    <row r="4341" spans="1:9" ht="11.25">
      <c r="A4341" s="44">
        <v>39132.538194444445</v>
      </c>
      <c r="I4341" s="40" t="s">
        <v>0</v>
      </c>
    </row>
    <row r="4342" spans="1:12" ht="11.25">
      <c r="A4342" s="44">
        <v>39132.71597222222</v>
      </c>
      <c r="B4342" s="40" t="s">
        <v>0</v>
      </c>
      <c r="C4342" s="40" t="s">
        <v>0</v>
      </c>
      <c r="L4342" s="40" t="s">
        <v>0</v>
      </c>
    </row>
    <row r="4343" spans="1:5" ht="11.25">
      <c r="A4343" s="44">
        <v>39132.72361111111</v>
      </c>
      <c r="D4343" s="40" t="s">
        <v>0</v>
      </c>
      <c r="E4343" s="40" t="s">
        <v>0</v>
      </c>
    </row>
    <row r="4344" spans="1:9" ht="11.25">
      <c r="A4344" s="44">
        <v>39132.73402777778</v>
      </c>
      <c r="G4344" s="40" t="s">
        <v>0</v>
      </c>
      <c r="I4344" s="40" t="s">
        <v>0</v>
      </c>
    </row>
    <row r="4345" spans="1:9" ht="11.25">
      <c r="A4345" s="44">
        <v>39133.259722222225</v>
      </c>
      <c r="I4345" s="40" t="s">
        <v>0</v>
      </c>
    </row>
    <row r="4346" spans="1:9" ht="11.25">
      <c r="A4346" s="44">
        <v>39133.34166666667</v>
      </c>
      <c r="I4346" s="42" t="s">
        <v>1</v>
      </c>
    </row>
    <row r="4347" spans="1:9" ht="11.25">
      <c r="A4347" s="44">
        <v>39133.447222222225</v>
      </c>
      <c r="I4347" s="40" t="s">
        <v>0</v>
      </c>
    </row>
    <row r="4348" spans="1:14" ht="11.25">
      <c r="A4348" s="44">
        <v>39133.45208333333</v>
      </c>
      <c r="M4348" s="42" t="s">
        <v>1</v>
      </c>
      <c r="N4348" s="42" t="s">
        <v>1</v>
      </c>
    </row>
    <row r="4349" spans="1:9" ht="11.25">
      <c r="A4349" s="44">
        <v>39133.552083333336</v>
      </c>
      <c r="I4349" s="40" t="s">
        <v>0</v>
      </c>
    </row>
    <row r="4350" spans="1:12" ht="11.25">
      <c r="A4350" s="44">
        <v>39133.72222222222</v>
      </c>
      <c r="B4350" s="40" t="s">
        <v>0</v>
      </c>
      <c r="C4350" s="40" t="s">
        <v>0</v>
      </c>
      <c r="L4350" s="40" t="s">
        <v>0</v>
      </c>
    </row>
    <row r="4351" spans="1:14" ht="11.25">
      <c r="A4351" s="44">
        <v>39134.05972222222</v>
      </c>
      <c r="M4351" s="40" t="s">
        <v>0</v>
      </c>
      <c r="N4351" s="40" t="s">
        <v>0</v>
      </c>
    </row>
    <row r="4352" spans="1:9" ht="11.25">
      <c r="A4352" s="44">
        <v>39134.455555555556</v>
      </c>
      <c r="G4352" s="40" t="s">
        <v>0</v>
      </c>
      <c r="I4352" s="40" t="s">
        <v>0</v>
      </c>
    </row>
    <row r="4353" spans="1:5" ht="11.25">
      <c r="A4353" s="44">
        <v>39134.46319444444</v>
      </c>
      <c r="D4353" s="40" t="s">
        <v>0</v>
      </c>
      <c r="E4353" s="40" t="s">
        <v>0</v>
      </c>
    </row>
    <row r="4354" spans="1:12" ht="11.25">
      <c r="A4354" s="44">
        <v>39134.470138888886</v>
      </c>
      <c r="B4354" s="40" t="s">
        <v>0</v>
      </c>
      <c r="C4354" s="40" t="s">
        <v>0</v>
      </c>
      <c r="L4354" s="40" t="s">
        <v>0</v>
      </c>
    </row>
    <row r="4355" spans="1:12" ht="11.25">
      <c r="A4355" s="44">
        <v>39134.71875</v>
      </c>
      <c r="B4355" s="40" t="s">
        <v>0</v>
      </c>
      <c r="C4355" s="40" t="s">
        <v>0</v>
      </c>
      <c r="L4355" s="40" t="s">
        <v>0</v>
      </c>
    </row>
    <row r="4356" spans="1:5" ht="11.25">
      <c r="A4356" s="44">
        <v>39134.728472222225</v>
      </c>
      <c r="D4356" s="40" t="s">
        <v>0</v>
      </c>
      <c r="E4356" s="40" t="s">
        <v>0</v>
      </c>
    </row>
    <row r="4357" spans="1:5" ht="11.25">
      <c r="A4357" s="44">
        <v>39135.495833333334</v>
      </c>
      <c r="D4357" s="40" t="s">
        <v>0</v>
      </c>
      <c r="E4357" s="40" t="s">
        <v>0</v>
      </c>
    </row>
    <row r="4358" spans="1:12" ht="11.25">
      <c r="A4358" s="44">
        <v>39135.49930555555</v>
      </c>
      <c r="B4358" s="40" t="s">
        <v>0</v>
      </c>
      <c r="C4358" s="40" t="s">
        <v>0</v>
      </c>
      <c r="L4358" s="40" t="s">
        <v>0</v>
      </c>
    </row>
    <row r="4359" spans="1:12" ht="11.25">
      <c r="A4359" s="44">
        <v>39135.71527777778</v>
      </c>
      <c r="B4359" s="40" t="s">
        <v>0</v>
      </c>
      <c r="C4359" s="40" t="s">
        <v>0</v>
      </c>
      <c r="L4359" s="40" t="s">
        <v>0</v>
      </c>
    </row>
    <row r="4360" spans="1:5" ht="11.25">
      <c r="A4360" s="44">
        <v>39135.725</v>
      </c>
      <c r="D4360" s="40" t="s">
        <v>0</v>
      </c>
      <c r="E4360" s="40" t="s">
        <v>0</v>
      </c>
    </row>
    <row r="4361" spans="1:9" ht="11.25">
      <c r="A4361" s="44">
        <v>39135.73333333333</v>
      </c>
      <c r="G4361" s="40" t="s">
        <v>0</v>
      </c>
      <c r="I4361" s="40" t="s">
        <v>0</v>
      </c>
    </row>
    <row r="4362" spans="1:9" ht="11.25">
      <c r="A4362" s="44">
        <v>39136.381944444445</v>
      </c>
      <c r="G4362" s="40" t="s">
        <v>0</v>
      </c>
      <c r="I4362" s="40" t="s">
        <v>0</v>
      </c>
    </row>
    <row r="4363" spans="1:12" ht="11.25">
      <c r="A4363" s="44">
        <v>39136.388194444444</v>
      </c>
      <c r="D4363" s="40" t="s">
        <v>0</v>
      </c>
      <c r="E4363" s="40" t="s">
        <v>0</v>
      </c>
      <c r="L4363" s="40" t="s">
        <v>0</v>
      </c>
    </row>
    <row r="4364" spans="1:3" ht="11.25">
      <c r="A4364" s="44">
        <v>39136.49166666667</v>
      </c>
      <c r="B4364" s="40" t="s">
        <v>0</v>
      </c>
      <c r="C4364" s="40" t="s">
        <v>0</v>
      </c>
    </row>
    <row r="4365" spans="1:9" ht="11.25">
      <c r="A4365" s="44">
        <v>39137.604166666664</v>
      </c>
      <c r="G4365" s="40" t="s">
        <v>0</v>
      </c>
      <c r="I4365" s="40" t="s">
        <v>0</v>
      </c>
    </row>
    <row r="4366" spans="1:9" ht="11.25">
      <c r="A4366" s="44">
        <v>39138.583333333336</v>
      </c>
      <c r="G4366" s="40" t="s">
        <v>0</v>
      </c>
      <c r="I4366" s="40" t="s">
        <v>0</v>
      </c>
    </row>
    <row r="4367" spans="1:6" ht="11.25">
      <c r="A4367" s="44">
        <v>39138.59930555556</v>
      </c>
      <c r="D4367" s="40" t="s">
        <v>0</v>
      </c>
      <c r="F4367" s="40" t="s">
        <v>0</v>
      </c>
    </row>
    <row r="4368" spans="1:6" ht="11.25">
      <c r="A4368" s="44">
        <v>39138.65833333333</v>
      </c>
      <c r="D4368" s="40" t="s">
        <v>0</v>
      </c>
      <c r="E4368" s="40" t="s">
        <v>0</v>
      </c>
      <c r="F4368" s="40" t="s">
        <v>0</v>
      </c>
    </row>
    <row r="4369" spans="1:9" ht="11.25">
      <c r="A4369" s="44">
        <v>39138.66527777778</v>
      </c>
      <c r="G4369" s="40" t="s">
        <v>0</v>
      </c>
      <c r="I4369" s="40" t="s">
        <v>0</v>
      </c>
    </row>
    <row r="4370" spans="1:9" ht="11.25">
      <c r="A4370" s="44">
        <v>39139.40069444444</v>
      </c>
      <c r="G4370" s="40" t="s">
        <v>0</v>
      </c>
      <c r="I4370" s="40" t="s">
        <v>0</v>
      </c>
    </row>
    <row r="4371" spans="1:6" ht="11.25">
      <c r="A4371" s="44">
        <v>39139.42013888889</v>
      </c>
      <c r="D4371" s="40" t="s">
        <v>0</v>
      </c>
      <c r="E4371" s="40" t="s">
        <v>0</v>
      </c>
      <c r="F4371" s="40" t="s">
        <v>0</v>
      </c>
    </row>
    <row r="4372" spans="1:12" ht="11.25">
      <c r="A4372" s="44">
        <v>39139.427083333336</v>
      </c>
      <c r="B4372" s="40" t="s">
        <v>0</v>
      </c>
      <c r="C4372" s="40" t="s">
        <v>0</v>
      </c>
      <c r="L4372" s="40" t="s">
        <v>0</v>
      </c>
    </row>
    <row r="4373" spans="1:12" ht="11.25">
      <c r="A4373" s="44">
        <v>39139.520833333336</v>
      </c>
      <c r="B4373" s="40" t="s">
        <v>0</v>
      </c>
      <c r="C4373" s="40" t="s">
        <v>0</v>
      </c>
      <c r="L4373" s="40" t="s">
        <v>0</v>
      </c>
    </row>
    <row r="4374" spans="1:3" ht="11.25">
      <c r="A4374" s="44">
        <v>39139.56041666667</v>
      </c>
      <c r="B4374" s="40" t="s">
        <v>0</v>
      </c>
      <c r="C4374" s="40" t="s">
        <v>0</v>
      </c>
    </row>
    <row r="4375" spans="1:14" ht="11.25">
      <c r="A4375" s="44">
        <v>39140.39722222222</v>
      </c>
      <c r="M4375" s="42" t="s">
        <v>1</v>
      </c>
      <c r="N4375" s="42" t="s">
        <v>1</v>
      </c>
    </row>
    <row r="4376" spans="1:6" ht="11.25">
      <c r="A4376" s="44">
        <v>39140.44861111111</v>
      </c>
      <c r="D4376" s="40" t="s">
        <v>0</v>
      </c>
      <c r="E4376" s="40" t="s">
        <v>0</v>
      </c>
      <c r="F4376" s="40" t="s">
        <v>0</v>
      </c>
    </row>
    <row r="4377" spans="1:12" ht="11.25">
      <c r="A4377" s="44">
        <v>39140.455555555556</v>
      </c>
      <c r="B4377" s="40" t="s">
        <v>0</v>
      </c>
      <c r="C4377" s="40" t="s">
        <v>0</v>
      </c>
      <c r="L4377" s="40" t="s">
        <v>0</v>
      </c>
    </row>
    <row r="4378" spans="1:12" ht="11.25">
      <c r="A4378" s="44">
        <v>39140.75069444445</v>
      </c>
      <c r="B4378" s="40" t="s">
        <v>0</v>
      </c>
      <c r="C4378" s="40" t="s">
        <v>0</v>
      </c>
      <c r="L4378" s="40" t="s">
        <v>0</v>
      </c>
    </row>
    <row r="4379" spans="1:6" ht="11.25">
      <c r="A4379" s="44">
        <v>39140.75763888889</v>
      </c>
      <c r="D4379" s="40" t="s">
        <v>0</v>
      </c>
      <c r="E4379" s="40" t="s">
        <v>0</v>
      </c>
      <c r="F4379" s="40" t="s">
        <v>0</v>
      </c>
    </row>
    <row r="4380" spans="1:9" ht="11.25">
      <c r="A4380" s="44">
        <v>39140.76527777778</v>
      </c>
      <c r="G4380" s="40" t="s">
        <v>0</v>
      </c>
      <c r="I4380" s="40" t="s">
        <v>0</v>
      </c>
    </row>
    <row r="4381" spans="1:9" ht="11.25">
      <c r="A4381" s="44">
        <v>39145.65902777778</v>
      </c>
      <c r="I4381" s="40" t="s">
        <v>0</v>
      </c>
    </row>
    <row r="4382" spans="1:12" ht="11.25">
      <c r="A4382" s="44">
        <v>39145.970138888886</v>
      </c>
      <c r="D4382" s="40" t="s">
        <v>0</v>
      </c>
      <c r="E4382" s="40" t="s">
        <v>0</v>
      </c>
      <c r="F4382" s="40" t="s">
        <v>0</v>
      </c>
      <c r="L4382" s="40" t="s">
        <v>0</v>
      </c>
    </row>
    <row r="4383" spans="1:9" ht="11.25">
      <c r="A4383" s="44">
        <v>39145.97708333333</v>
      </c>
      <c r="G4383" s="40" t="s">
        <v>0</v>
      </c>
      <c r="I4383" s="40" t="s">
        <v>0</v>
      </c>
    </row>
    <row r="4384" spans="1:9" ht="11.25">
      <c r="A4384" s="44">
        <v>39146.42152777778</v>
      </c>
      <c r="G4384" s="40" t="s">
        <v>0</v>
      </c>
      <c r="I4384" s="40" t="s">
        <v>0</v>
      </c>
    </row>
    <row r="4385" spans="1:6" ht="11.25">
      <c r="A4385" s="44">
        <v>39146.42916666667</v>
      </c>
      <c r="D4385" s="40" t="s">
        <v>0</v>
      </c>
      <c r="E4385" s="40" t="s">
        <v>0</v>
      </c>
      <c r="F4385" s="40" t="s">
        <v>0</v>
      </c>
    </row>
    <row r="4386" spans="1:12" ht="11.25">
      <c r="A4386" s="44">
        <v>39146.43472222222</v>
      </c>
      <c r="B4386" s="40" t="s">
        <v>0</v>
      </c>
      <c r="C4386" s="40" t="s">
        <v>0</v>
      </c>
      <c r="L4386" s="40" t="s">
        <v>0</v>
      </c>
    </row>
    <row r="4387" spans="1:3" ht="11.25">
      <c r="A4387" s="44">
        <v>39146.643055555556</v>
      </c>
      <c r="B4387" s="40" t="s">
        <v>0</v>
      </c>
      <c r="C4387" s="40" t="s">
        <v>0</v>
      </c>
    </row>
    <row r="4388" spans="1:9" ht="11.25">
      <c r="A4388" s="44">
        <v>39147.444444444445</v>
      </c>
      <c r="G4388" s="40" t="s">
        <v>0</v>
      </c>
      <c r="I4388" s="40" t="s">
        <v>0</v>
      </c>
    </row>
    <row r="4389" spans="1:6" ht="11.25">
      <c r="A4389" s="44">
        <v>39147.45138888889</v>
      </c>
      <c r="D4389" s="40" t="s">
        <v>0</v>
      </c>
      <c r="E4389" s="40" t="s">
        <v>0</v>
      </c>
      <c r="F4389" s="40" t="s">
        <v>0</v>
      </c>
    </row>
    <row r="4390" spans="1:12" ht="11.25">
      <c r="A4390" s="44">
        <v>39147.45694444444</v>
      </c>
      <c r="B4390" s="40" t="s">
        <v>0</v>
      </c>
      <c r="C4390" s="40" t="s">
        <v>0</v>
      </c>
      <c r="L4390" s="40" t="s">
        <v>0</v>
      </c>
    </row>
    <row r="4391" spans="1:3" ht="11.25">
      <c r="A4391" s="44">
        <v>39147.58611111111</v>
      </c>
      <c r="B4391" s="40" t="s">
        <v>0</v>
      </c>
      <c r="C4391" s="40" t="s">
        <v>0</v>
      </c>
    </row>
    <row r="4392" spans="1:14" ht="11.25">
      <c r="A4392" s="44">
        <v>39147.592361111114</v>
      </c>
      <c r="M4392" s="40" t="s">
        <v>0</v>
      </c>
      <c r="N4392" s="40" t="s">
        <v>0</v>
      </c>
    </row>
    <row r="4393" spans="1:6" ht="11.25">
      <c r="A4393" s="44">
        <v>39147.62222222222</v>
      </c>
      <c r="D4393" s="40" t="s">
        <v>0</v>
      </c>
      <c r="E4393" s="40" t="s">
        <v>0</v>
      </c>
      <c r="F4393" s="40" t="s">
        <v>0</v>
      </c>
    </row>
    <row r="4394" spans="1:3" ht="11.25">
      <c r="A4394" s="44">
        <v>39147.626388888886</v>
      </c>
      <c r="B4394" s="40" t="s">
        <v>0</v>
      </c>
      <c r="C4394" s="40" t="s">
        <v>0</v>
      </c>
    </row>
    <row r="4395" spans="1:3" ht="11.25">
      <c r="A4395" s="44">
        <v>39147.64513888889</v>
      </c>
      <c r="B4395" s="40" t="s">
        <v>0</v>
      </c>
      <c r="C4395" s="40" t="s">
        <v>0</v>
      </c>
    </row>
    <row r="4396" spans="1:6" ht="11.25">
      <c r="A4396" s="44">
        <v>39147.649305555555</v>
      </c>
      <c r="D4396" s="40" t="s">
        <v>0</v>
      </c>
      <c r="E4396" s="40" t="s">
        <v>0</v>
      </c>
      <c r="F4396" s="40" t="s">
        <v>0</v>
      </c>
    </row>
    <row r="4397" spans="1:6" ht="11.25">
      <c r="A4397" s="44">
        <v>39147.71111111111</v>
      </c>
      <c r="D4397" s="40" t="s">
        <v>0</v>
      </c>
      <c r="E4397" s="40" t="s">
        <v>0</v>
      </c>
      <c r="F4397" s="40" t="s">
        <v>0</v>
      </c>
    </row>
    <row r="4398" spans="1:3" ht="11.25">
      <c r="A4398" s="44">
        <v>39147.71527777778</v>
      </c>
      <c r="B4398" s="40" t="s">
        <v>0</v>
      </c>
      <c r="C4398" s="40" t="s">
        <v>0</v>
      </c>
    </row>
    <row r="4399" spans="1:12" ht="11.25">
      <c r="A4399" s="44">
        <v>39147.71805555555</v>
      </c>
      <c r="B4399" s="40" t="s">
        <v>0</v>
      </c>
      <c r="C4399" s="40" t="s">
        <v>0</v>
      </c>
      <c r="D4399" s="40" t="s">
        <v>0</v>
      </c>
      <c r="L4399" s="40" t="s">
        <v>0</v>
      </c>
    </row>
    <row r="4400" spans="1:3" ht="11.25">
      <c r="A4400" s="44">
        <v>39147.73402777778</v>
      </c>
      <c r="B4400" s="40" t="s">
        <v>0</v>
      </c>
      <c r="C4400" s="40" t="s">
        <v>0</v>
      </c>
    </row>
    <row r="4401" spans="1:6" ht="11.25">
      <c r="A4401" s="44">
        <v>39147.73819444444</v>
      </c>
      <c r="D4401" s="40" t="s">
        <v>0</v>
      </c>
      <c r="E4401" s="40" t="s">
        <v>0</v>
      </c>
      <c r="F4401" s="40" t="s">
        <v>0</v>
      </c>
    </row>
    <row r="4402" spans="1:6" ht="11.25">
      <c r="A4402" s="44">
        <v>39147.8</v>
      </c>
      <c r="D4402" s="40" t="s">
        <v>0</v>
      </c>
      <c r="E4402" s="40" t="s">
        <v>0</v>
      </c>
      <c r="F4402" s="40" t="s">
        <v>0</v>
      </c>
    </row>
    <row r="4403" spans="1:3" ht="11.25">
      <c r="A4403" s="44">
        <v>39147.80416666667</v>
      </c>
      <c r="B4403" s="40" t="s">
        <v>0</v>
      </c>
      <c r="C4403" s="40" t="s">
        <v>0</v>
      </c>
    </row>
    <row r="4404" spans="1:3" ht="11.25">
      <c r="A4404" s="44">
        <v>39147.82430555556</v>
      </c>
      <c r="B4404" s="40" t="s">
        <v>0</v>
      </c>
      <c r="C4404" s="40" t="s">
        <v>0</v>
      </c>
    </row>
    <row r="4405" spans="1:6" ht="11.25">
      <c r="A4405" s="44">
        <v>39147.82847222222</v>
      </c>
      <c r="D4405" s="40" t="s">
        <v>0</v>
      </c>
      <c r="E4405" s="40" t="s">
        <v>0</v>
      </c>
      <c r="F4405" s="40" t="s">
        <v>0</v>
      </c>
    </row>
    <row r="4406" spans="1:9" ht="11.25">
      <c r="A4406" s="44">
        <v>39148.28958333333</v>
      </c>
      <c r="I4406" s="40" t="s">
        <v>0</v>
      </c>
    </row>
    <row r="4407" spans="1:14" ht="11.25">
      <c r="A4407" s="44">
        <v>39148.34027777778</v>
      </c>
      <c r="M4407" s="42" t="s">
        <v>1</v>
      </c>
      <c r="N4407" s="42" t="s">
        <v>1</v>
      </c>
    </row>
    <row r="4408" spans="1:9" ht="11.25">
      <c r="A4408" s="44">
        <v>39148.35625</v>
      </c>
      <c r="I4408" s="42" t="s">
        <v>1</v>
      </c>
    </row>
    <row r="4409" spans="1:6" ht="11.25">
      <c r="A4409" s="44">
        <v>39148.35972222222</v>
      </c>
      <c r="D4409" s="40" t="s">
        <v>0</v>
      </c>
      <c r="E4409" s="40" t="s">
        <v>0</v>
      </c>
      <c r="F4409" s="40" t="s">
        <v>0</v>
      </c>
    </row>
    <row r="4410" spans="1:12" ht="11.25">
      <c r="A4410" s="44">
        <v>39148.365277777775</v>
      </c>
      <c r="B4410" s="40" t="s">
        <v>0</v>
      </c>
      <c r="C4410" s="40" t="s">
        <v>0</v>
      </c>
      <c r="L4410" s="40" t="s">
        <v>0</v>
      </c>
    </row>
    <row r="4411" spans="1:9" ht="11.25">
      <c r="A4411" s="44">
        <v>39148.39791666667</v>
      </c>
      <c r="I4411" s="40" t="s">
        <v>0</v>
      </c>
    </row>
    <row r="4412" spans="1:9" ht="11.25">
      <c r="A4412" s="44">
        <v>39148.464583333334</v>
      </c>
      <c r="I4412" s="40" t="s">
        <v>0</v>
      </c>
    </row>
    <row r="4413" spans="1:9" ht="11.25">
      <c r="A4413" s="44">
        <v>39150.46527777778</v>
      </c>
      <c r="G4413" s="43" t="s">
        <v>35</v>
      </c>
      <c r="I4413" s="40" t="s">
        <v>0</v>
      </c>
    </row>
    <row r="4414" spans="1:6" ht="11.25">
      <c r="A4414" s="44">
        <v>39150.47361111111</v>
      </c>
      <c r="E4414" s="40" t="s">
        <v>0</v>
      </c>
      <c r="F4414" s="40" t="s">
        <v>0</v>
      </c>
    </row>
    <row r="4415" spans="1:4" ht="11.25">
      <c r="A4415" s="44">
        <v>39150.479166666664</v>
      </c>
      <c r="D4415" s="42" t="s">
        <v>1</v>
      </c>
    </row>
    <row r="4416" spans="1:3" ht="11.25">
      <c r="A4416" s="44">
        <v>39150.5</v>
      </c>
      <c r="B4416" s="40" t="s">
        <v>0</v>
      </c>
      <c r="C4416" s="40" t="s">
        <v>0</v>
      </c>
    </row>
    <row r="4417" spans="1:3" ht="11.25">
      <c r="A4417" s="44">
        <v>39150.572916666664</v>
      </c>
      <c r="B4417" s="40" t="s">
        <v>0</v>
      </c>
      <c r="C4417" s="40" t="s">
        <v>0</v>
      </c>
    </row>
    <row r="4418" spans="1:9" ht="11.25">
      <c r="A4418" s="44">
        <v>39150.29513888889</v>
      </c>
      <c r="I4418" s="40" t="s">
        <v>0</v>
      </c>
    </row>
    <row r="4419" spans="1:9" ht="11.25">
      <c r="A4419" s="44">
        <v>39150.361805555556</v>
      </c>
      <c r="I4419" s="42" t="s">
        <v>1</v>
      </c>
    </row>
    <row r="4420" spans="1:9" ht="11.25">
      <c r="A4420" s="44">
        <v>39150.404861111114</v>
      </c>
      <c r="I4420" s="40" t="s">
        <v>0</v>
      </c>
    </row>
    <row r="4421" spans="1:9" ht="11.25">
      <c r="A4421" s="44">
        <v>39150.47430555556</v>
      </c>
      <c r="I4421" s="40" t="s">
        <v>0</v>
      </c>
    </row>
    <row r="4422" spans="1:9" ht="11.25">
      <c r="A4422" s="44">
        <v>39150.51875</v>
      </c>
      <c r="I4422" s="40" t="s">
        <v>0</v>
      </c>
    </row>
    <row r="4423" spans="1:9" ht="11.25">
      <c r="A4423" s="44">
        <v>39150.586805555555</v>
      </c>
      <c r="I4423" s="40" t="s">
        <v>0</v>
      </c>
    </row>
    <row r="4424" spans="1:9" ht="11.25">
      <c r="A4424" s="44">
        <v>39150.62222222222</v>
      </c>
      <c r="I4424" s="40" t="s">
        <v>0</v>
      </c>
    </row>
    <row r="4425" spans="1:3" ht="11.25">
      <c r="A4425" s="44">
        <v>39151.424305555556</v>
      </c>
      <c r="C4425" s="40" t="s">
        <v>0</v>
      </c>
    </row>
    <row r="4426" spans="1:12" ht="11.25">
      <c r="A4426" s="44">
        <v>39151.53472222222</v>
      </c>
      <c r="D4426" s="40" t="s">
        <v>0</v>
      </c>
      <c r="E4426" s="40" t="s">
        <v>0</v>
      </c>
      <c r="F4426" s="40" t="s">
        <v>0</v>
      </c>
      <c r="L4426" s="40" t="s">
        <v>0</v>
      </c>
    </row>
    <row r="4427" spans="1:9" ht="11.25">
      <c r="A4427" s="44">
        <v>39151.541666666664</v>
      </c>
      <c r="G4427" s="40" t="s">
        <v>0</v>
      </c>
      <c r="I4427" s="40" t="s">
        <v>0</v>
      </c>
    </row>
    <row r="4428" spans="1:9" ht="11.25">
      <c r="A4428" s="44">
        <v>39152.666666666664</v>
      </c>
      <c r="G4428" s="40" t="s">
        <v>0</v>
      </c>
      <c r="I4428" s="40" t="s">
        <v>0</v>
      </c>
    </row>
    <row r="4429" spans="1:12" ht="11.25">
      <c r="A4429" s="44">
        <v>39152.67291666667</v>
      </c>
      <c r="D4429" s="40" t="s">
        <v>0</v>
      </c>
      <c r="E4429" s="40" t="s">
        <v>0</v>
      </c>
      <c r="F4429" s="40" t="s">
        <v>0</v>
      </c>
      <c r="L4429" s="40" t="s">
        <v>0</v>
      </c>
    </row>
    <row r="4430" spans="1:12" ht="11.25">
      <c r="A4430" s="44">
        <v>39152.92916666667</v>
      </c>
      <c r="D4430" s="42" t="s">
        <v>1</v>
      </c>
      <c r="E4430" s="40" t="s">
        <v>0</v>
      </c>
      <c r="F4430" s="40" t="s">
        <v>0</v>
      </c>
      <c r="L4430" s="40" t="s">
        <v>0</v>
      </c>
    </row>
    <row r="4431" spans="1:9" ht="11.25">
      <c r="A4431" s="44">
        <v>39152.93472222222</v>
      </c>
      <c r="G4431" s="40" t="s">
        <v>0</v>
      </c>
      <c r="I4431" s="40" t="s">
        <v>0</v>
      </c>
    </row>
    <row r="4432" spans="1:9" ht="11.25">
      <c r="A4432" s="44">
        <v>39153.54791666667</v>
      </c>
      <c r="G4432" s="40" t="s">
        <v>0</v>
      </c>
      <c r="I4432" s="40" t="s">
        <v>0</v>
      </c>
    </row>
    <row r="4433" spans="1:12" ht="11.25">
      <c r="A4433" s="44">
        <v>39153.55486111111</v>
      </c>
      <c r="D4433" s="40" t="s">
        <v>0</v>
      </c>
      <c r="E4433" s="40" t="s">
        <v>0</v>
      </c>
      <c r="F4433" s="40" t="s">
        <v>0</v>
      </c>
      <c r="L4433" s="40" t="s">
        <v>0</v>
      </c>
    </row>
    <row r="4434" spans="1:3" ht="11.25">
      <c r="A4434" s="44">
        <v>39153.5625</v>
      </c>
      <c r="B4434" s="40" t="s">
        <v>0</v>
      </c>
      <c r="C4434" s="40" t="s">
        <v>0</v>
      </c>
    </row>
    <row r="4435" spans="1:12" ht="11.25">
      <c r="A4435" s="44">
        <v>39153.75625</v>
      </c>
      <c r="B4435" s="40" t="s">
        <v>0</v>
      </c>
      <c r="C4435" s="40" t="s">
        <v>0</v>
      </c>
      <c r="L4435" s="40" t="s">
        <v>0</v>
      </c>
    </row>
    <row r="4436" spans="1:6" ht="11.25">
      <c r="A4436" s="44">
        <v>39153.763194444444</v>
      </c>
      <c r="D4436" s="40" t="s">
        <v>0</v>
      </c>
      <c r="E4436" s="40" t="s">
        <v>0</v>
      </c>
      <c r="F4436" s="40" t="s">
        <v>0</v>
      </c>
    </row>
    <row r="4437" spans="1:9" ht="11.25">
      <c r="A4437" s="44">
        <v>39153.77013888889</v>
      </c>
      <c r="G4437" s="40" t="s">
        <v>0</v>
      </c>
      <c r="I4437" s="40" t="s">
        <v>0</v>
      </c>
    </row>
    <row r="4438" spans="1:9" ht="11.25">
      <c r="A4438" s="44">
        <v>39154.42847222222</v>
      </c>
      <c r="G4438" s="40" t="s">
        <v>0</v>
      </c>
      <c r="I4438" s="40" t="s">
        <v>0</v>
      </c>
    </row>
    <row r="4439" spans="1:6" ht="11.25">
      <c r="A4439" s="44">
        <v>39154.436111111114</v>
      </c>
      <c r="D4439" s="40" t="s">
        <v>0</v>
      </c>
      <c r="E4439" s="40" t="s">
        <v>0</v>
      </c>
      <c r="F4439" s="40" t="s">
        <v>0</v>
      </c>
    </row>
    <row r="4440" spans="1:12" ht="11.25">
      <c r="A4440" s="44">
        <v>39154.44305555556</v>
      </c>
      <c r="B4440" s="40" t="s">
        <v>0</v>
      </c>
      <c r="C4440" s="40" t="s">
        <v>0</v>
      </c>
      <c r="L4440" s="40" t="s">
        <v>0</v>
      </c>
    </row>
    <row r="4441" spans="1:14" ht="11.25">
      <c r="A4441" s="44">
        <v>39154.83611111111</v>
      </c>
      <c r="M4441" s="40" t="s">
        <v>0</v>
      </c>
      <c r="N4441" s="40" t="s">
        <v>0</v>
      </c>
    </row>
    <row r="4442" spans="1:9" ht="11.25">
      <c r="A4442" s="44">
        <v>39154.847916666666</v>
      </c>
      <c r="I4442" s="40" t="s">
        <v>0</v>
      </c>
    </row>
    <row r="4443" spans="1:9" ht="11.25">
      <c r="A4443" s="44">
        <v>39155.45</v>
      </c>
      <c r="G4443" s="40" t="s">
        <v>0</v>
      </c>
      <c r="I4443" s="40" t="s">
        <v>0</v>
      </c>
    </row>
    <row r="4444" spans="1:6" ht="11.25">
      <c r="A4444" s="44">
        <v>39155.45694444444</v>
      </c>
      <c r="D4444" s="40" t="s">
        <v>0</v>
      </c>
      <c r="E4444" s="40" t="s">
        <v>0</v>
      </c>
      <c r="F4444" s="40" t="s">
        <v>0</v>
      </c>
    </row>
    <row r="4445" spans="1:12" ht="11.25">
      <c r="A4445" s="44">
        <v>39155.46388888889</v>
      </c>
      <c r="B4445" s="40" t="s">
        <v>0</v>
      </c>
      <c r="C4445" s="40" t="s">
        <v>0</v>
      </c>
      <c r="L4445" s="40" t="s">
        <v>0</v>
      </c>
    </row>
    <row r="4446" spans="1:14" ht="11.25">
      <c r="A4446" s="44">
        <v>39155.60972222222</v>
      </c>
      <c r="M4446" s="40" t="s">
        <v>0</v>
      </c>
      <c r="N4446" s="40" t="s">
        <v>0</v>
      </c>
    </row>
    <row r="4447" spans="1:9" ht="11.25">
      <c r="A4447" s="44">
        <v>39156.28888888889</v>
      </c>
      <c r="I4447" s="40" t="s">
        <v>0</v>
      </c>
    </row>
    <row r="4448" spans="1:9" ht="11.25">
      <c r="A4448" s="44">
        <v>39156.319444444445</v>
      </c>
      <c r="I4448" s="42" t="s">
        <v>1</v>
      </c>
    </row>
    <row r="4449" spans="1:9" ht="11.25">
      <c r="A4449" s="44">
        <v>39156.36875</v>
      </c>
      <c r="I4449" s="42" t="s">
        <v>1</v>
      </c>
    </row>
    <row r="4450" spans="1:9" ht="11.25">
      <c r="A4450" s="44">
        <v>39156.39444444444</v>
      </c>
      <c r="I4450" s="42" t="s">
        <v>1</v>
      </c>
    </row>
    <row r="4451" spans="1:9" ht="11.25">
      <c r="A4451" s="44">
        <v>39156.48333333333</v>
      </c>
      <c r="G4451" s="40" t="s">
        <v>0</v>
      </c>
      <c r="I4451" s="40" t="s">
        <v>0</v>
      </c>
    </row>
    <row r="4452" spans="1:6" ht="11.25">
      <c r="A4452" s="44">
        <v>39156.49166666667</v>
      </c>
      <c r="D4452" s="40" t="s">
        <v>0</v>
      </c>
      <c r="E4452" s="40" t="s">
        <v>0</v>
      </c>
      <c r="F4452" s="40" t="s">
        <v>0</v>
      </c>
    </row>
    <row r="4453" spans="1:12" ht="11.25">
      <c r="A4453" s="44">
        <v>39156.498611111114</v>
      </c>
      <c r="B4453" s="40" t="s">
        <v>0</v>
      </c>
      <c r="C4453" s="40" t="s">
        <v>0</v>
      </c>
      <c r="L4453" s="40" t="s">
        <v>0</v>
      </c>
    </row>
    <row r="4454" spans="1:3" ht="11.25">
      <c r="A4454" s="44">
        <v>39156.72708333333</v>
      </c>
      <c r="B4454" s="40" t="s">
        <v>0</v>
      </c>
      <c r="C4454" s="40" t="s">
        <v>0</v>
      </c>
    </row>
    <row r="4455" spans="1:12" ht="11.25">
      <c r="A4455" s="44">
        <v>39157.39722222222</v>
      </c>
      <c r="D4455" s="40" t="s">
        <v>0</v>
      </c>
      <c r="L4455" s="40" t="s">
        <v>0</v>
      </c>
    </row>
    <row r="4456" spans="1:14" ht="11.25">
      <c r="A4456" s="44">
        <v>39157.40416666667</v>
      </c>
      <c r="M4456" s="42" t="s">
        <v>1</v>
      </c>
      <c r="N4456" s="42" t="s">
        <v>1</v>
      </c>
    </row>
    <row r="4457" spans="1:6" ht="11.25">
      <c r="A4457" s="44">
        <v>39157.415972222225</v>
      </c>
      <c r="E4457" s="40" t="s">
        <v>0</v>
      </c>
      <c r="F4457" s="40" t="s">
        <v>0</v>
      </c>
    </row>
    <row r="4458" spans="1:5" ht="11.25">
      <c r="A4458" s="44">
        <v>39157.45138888889</v>
      </c>
      <c r="D4458" s="40" t="s">
        <v>0</v>
      </c>
      <c r="E4458" s="40" t="s">
        <v>0</v>
      </c>
    </row>
    <row r="4459" spans="1:12" ht="11.25">
      <c r="A4459" s="44">
        <v>39157.45694444444</v>
      </c>
      <c r="B4459" s="40" t="s">
        <v>0</v>
      </c>
      <c r="C4459" s="40" t="s">
        <v>0</v>
      </c>
      <c r="L4459" s="40" t="s">
        <v>0</v>
      </c>
    </row>
    <row r="4460" spans="1:3" ht="11.25">
      <c r="A4460" s="44">
        <v>39157.51180555556</v>
      </c>
      <c r="B4460" s="40" t="s">
        <v>0</v>
      </c>
      <c r="C4460" s="40" t="s">
        <v>0</v>
      </c>
    </row>
    <row r="4461" spans="1:3" ht="11.25">
      <c r="A4461" s="44">
        <v>39157.58125</v>
      </c>
      <c r="B4461" s="40" t="s">
        <v>0</v>
      </c>
      <c r="C4461" s="40" t="s">
        <v>0</v>
      </c>
    </row>
    <row r="4462" spans="1:3" ht="11.25">
      <c r="A4462" s="44">
        <v>39157.63888888889</v>
      </c>
      <c r="B4462" s="40" t="s">
        <v>0</v>
      </c>
      <c r="C4462" s="40" t="s">
        <v>0</v>
      </c>
    </row>
    <row r="4463" spans="1:9" ht="11.25">
      <c r="A4463" s="44">
        <v>39158.59305555555</v>
      </c>
      <c r="G4463" s="40" t="s">
        <v>0</v>
      </c>
      <c r="I4463" s="40" t="s">
        <v>0</v>
      </c>
    </row>
    <row r="4464" spans="1:6" ht="11.25">
      <c r="A4464" s="44">
        <v>39158.59861111111</v>
      </c>
      <c r="D4464" s="40" t="s">
        <v>0</v>
      </c>
      <c r="E4464" s="40" t="s">
        <v>0</v>
      </c>
      <c r="F4464" s="40" t="s">
        <v>0</v>
      </c>
    </row>
    <row r="4465" spans="1:12" ht="11.25">
      <c r="A4465" s="44">
        <v>39158.60972222222</v>
      </c>
      <c r="B4465" s="40" t="s">
        <v>0</v>
      </c>
      <c r="C4465" s="40" t="s">
        <v>0</v>
      </c>
      <c r="L4465" s="40" t="s">
        <v>0</v>
      </c>
    </row>
    <row r="4466" spans="1:12" ht="11.25">
      <c r="A4466" s="44">
        <v>39158.77569444444</v>
      </c>
      <c r="B4466" s="40" t="s">
        <v>0</v>
      </c>
      <c r="C4466" s="40" t="s">
        <v>0</v>
      </c>
      <c r="L4466" s="40" t="s">
        <v>0</v>
      </c>
    </row>
    <row r="4467" spans="1:6" ht="11.25">
      <c r="A4467" s="44">
        <v>39158.78333333333</v>
      </c>
      <c r="D4467" s="40" t="s">
        <v>0</v>
      </c>
      <c r="E4467" s="40" t="s">
        <v>0</v>
      </c>
      <c r="F4467" s="40" t="s">
        <v>0</v>
      </c>
    </row>
    <row r="4468" spans="1:9" ht="11.25">
      <c r="A4468" s="44">
        <v>39158.79027777778</v>
      </c>
      <c r="G4468" s="40" t="s">
        <v>0</v>
      </c>
      <c r="I4468" s="40" t="s">
        <v>0</v>
      </c>
    </row>
    <row r="4469" spans="1:9" ht="11.25">
      <c r="A4469" s="44">
        <v>39160.46041666667</v>
      </c>
      <c r="G4469" s="40" t="s">
        <v>0</v>
      </c>
      <c r="I4469" s="40" t="s">
        <v>0</v>
      </c>
    </row>
    <row r="4470" spans="1:6" ht="11.25">
      <c r="A4470" s="44">
        <v>39160.467361111114</v>
      </c>
      <c r="D4470" s="40" t="s">
        <v>0</v>
      </c>
      <c r="E4470" s="40" t="s">
        <v>0</v>
      </c>
      <c r="F4470" s="40" t="s">
        <v>0</v>
      </c>
    </row>
    <row r="4471" spans="1:12" ht="11.25">
      <c r="A4471" s="44">
        <v>39160.47430555556</v>
      </c>
      <c r="B4471" s="40" t="s">
        <v>0</v>
      </c>
      <c r="C4471" s="40" t="s">
        <v>0</v>
      </c>
      <c r="L4471" s="40" t="s">
        <v>0</v>
      </c>
    </row>
    <row r="4472" spans="1:12" ht="11.25">
      <c r="A4472" s="44">
        <v>39161.45763888889</v>
      </c>
      <c r="D4472" s="40" t="s">
        <v>0</v>
      </c>
      <c r="L4472" s="40" t="s">
        <v>0</v>
      </c>
    </row>
    <row r="4473" spans="1:14" ht="11.25">
      <c r="A4473" s="44">
        <v>39161.46111111111</v>
      </c>
      <c r="M4473" s="40" t="s">
        <v>0</v>
      </c>
      <c r="N4473" s="40" t="s">
        <v>0</v>
      </c>
    </row>
    <row r="4474" spans="1:3" ht="11.25">
      <c r="A4474" s="44">
        <v>39162.59930555556</v>
      </c>
      <c r="B4474" s="40" t="s">
        <v>0</v>
      </c>
      <c r="C4474" s="40" t="s">
        <v>0</v>
      </c>
    </row>
    <row r="4475" spans="1:9" ht="11.25">
      <c r="A4475" s="44">
        <v>39162.45486111111</v>
      </c>
      <c r="G4475" s="40" t="s">
        <v>0</v>
      </c>
      <c r="I4475" s="40" t="s">
        <v>0</v>
      </c>
    </row>
    <row r="4476" spans="1:6" ht="11.25">
      <c r="A4476" s="44">
        <v>39162.46388888889</v>
      </c>
      <c r="D4476" s="40" t="s">
        <v>0</v>
      </c>
      <c r="E4476" s="40" t="s">
        <v>0</v>
      </c>
      <c r="F4476" s="40" t="s">
        <v>0</v>
      </c>
    </row>
    <row r="4477" spans="1:12" ht="11.25">
      <c r="A4477" s="44">
        <v>39162.467361111114</v>
      </c>
      <c r="B4477" s="40" t="s">
        <v>0</v>
      </c>
      <c r="C4477" s="40" t="s">
        <v>0</v>
      </c>
      <c r="L4477" s="40" t="s">
        <v>0</v>
      </c>
    </row>
    <row r="4478" spans="1:12" ht="11.25">
      <c r="A4478" s="44">
        <v>39162.85</v>
      </c>
      <c r="B4478" s="40" t="s">
        <v>0</v>
      </c>
      <c r="C4478" s="40" t="s">
        <v>0</v>
      </c>
      <c r="L4478" s="40" t="s">
        <v>0</v>
      </c>
    </row>
    <row r="4479" spans="1:6" ht="11.25">
      <c r="A4479" s="44">
        <v>39162.85625</v>
      </c>
      <c r="D4479" s="40" t="s">
        <v>0</v>
      </c>
      <c r="E4479" s="40" t="s">
        <v>0</v>
      </c>
      <c r="F4479" s="40" t="s">
        <v>0</v>
      </c>
    </row>
    <row r="4480" spans="1:9" ht="11.25">
      <c r="A4480" s="44">
        <v>39162.8625</v>
      </c>
      <c r="G4480" s="40" t="s">
        <v>0</v>
      </c>
      <c r="I4480" s="40" t="s">
        <v>0</v>
      </c>
    </row>
    <row r="4481" spans="1:9" ht="11.25">
      <c r="A4481" s="44">
        <v>39163.436111111114</v>
      </c>
      <c r="G4481" s="40" t="s">
        <v>0</v>
      </c>
      <c r="I4481" s="40" t="s">
        <v>0</v>
      </c>
    </row>
    <row r="4482" spans="1:6" ht="11.25">
      <c r="A4482" s="44">
        <v>39163.44375</v>
      </c>
      <c r="D4482" s="40" t="s">
        <v>0</v>
      </c>
      <c r="E4482" s="40" t="s">
        <v>0</v>
      </c>
      <c r="F4482" s="40" t="s">
        <v>0</v>
      </c>
    </row>
    <row r="4483" spans="1:12" ht="11.25">
      <c r="A4483" s="44">
        <v>39163.44861111111</v>
      </c>
      <c r="B4483" s="40" t="s">
        <v>0</v>
      </c>
      <c r="C4483" s="40" t="s">
        <v>0</v>
      </c>
      <c r="L4483" s="40" t="s">
        <v>0</v>
      </c>
    </row>
    <row r="4484" spans="1:14" ht="11.25">
      <c r="A4484" s="44">
        <v>39163.82916666667</v>
      </c>
      <c r="M4484" s="40" t="s">
        <v>0</v>
      </c>
      <c r="N4484" s="40" t="s">
        <v>0</v>
      </c>
    </row>
    <row r="4485" spans="1:6" ht="11.25">
      <c r="A4485" s="44">
        <v>39163.836805555555</v>
      </c>
      <c r="D4485" s="40" t="s">
        <v>0</v>
      </c>
      <c r="E4485" s="40" t="s">
        <v>0</v>
      </c>
      <c r="F4485" s="40" t="s">
        <v>0</v>
      </c>
    </row>
    <row r="4486" spans="1:9" ht="11.25">
      <c r="A4486" s="44">
        <v>39163.842361111114</v>
      </c>
      <c r="G4486" s="40" t="s">
        <v>0</v>
      </c>
      <c r="I4486" s="40" t="s">
        <v>0</v>
      </c>
    </row>
    <row r="4487" spans="1:9" ht="11.25">
      <c r="A4487" s="44">
        <v>39164.43541666667</v>
      </c>
      <c r="G4487" s="40" t="s">
        <v>0</v>
      </c>
      <c r="I4487" s="40" t="s">
        <v>0</v>
      </c>
    </row>
    <row r="4488" spans="1:6" ht="11.25">
      <c r="A4488" s="44">
        <v>39164.44375</v>
      </c>
      <c r="D4488" s="40" t="s">
        <v>0</v>
      </c>
      <c r="E4488" s="40" t="s">
        <v>0</v>
      </c>
      <c r="F4488" s="40" t="s">
        <v>0</v>
      </c>
    </row>
    <row r="4489" spans="1:12" ht="11.25">
      <c r="A4489" s="44">
        <v>39164.45</v>
      </c>
      <c r="B4489" s="40" t="s">
        <v>0</v>
      </c>
      <c r="C4489" s="40" t="s">
        <v>0</v>
      </c>
      <c r="L4489" s="40" t="s">
        <v>0</v>
      </c>
    </row>
    <row r="4490" spans="1:12" ht="11.25">
      <c r="A4490" s="44">
        <v>39164.6625</v>
      </c>
      <c r="B4490" s="40" t="s">
        <v>0</v>
      </c>
      <c r="C4490" s="40" t="s">
        <v>0</v>
      </c>
      <c r="D4490" s="40" t="s">
        <v>0</v>
      </c>
      <c r="L4490" s="40" t="s">
        <v>0</v>
      </c>
    </row>
    <row r="4491" spans="1:14" ht="11.25">
      <c r="A4491" s="44">
        <v>39164.683333333334</v>
      </c>
      <c r="M4491" s="40" t="s">
        <v>0</v>
      </c>
      <c r="N4491" s="40" t="s">
        <v>0</v>
      </c>
    </row>
    <row r="4492" spans="1:3" ht="11.25">
      <c r="A4492" s="44">
        <v>39164.68958333333</v>
      </c>
      <c r="B4492" s="40" t="s">
        <v>0</v>
      </c>
      <c r="C4492" s="40" t="s">
        <v>0</v>
      </c>
    </row>
    <row r="4493" spans="1:12" ht="11.25">
      <c r="A4493" s="44">
        <v>39165.03125</v>
      </c>
      <c r="D4493" s="40" t="s">
        <v>0</v>
      </c>
      <c r="L4493" s="40" t="s">
        <v>0</v>
      </c>
    </row>
    <row r="4494" spans="1:12" ht="11.25">
      <c r="A4494" s="44">
        <v>39165.68541666667</v>
      </c>
      <c r="D4494" s="40" t="s">
        <v>0</v>
      </c>
      <c r="L4494" s="40" t="s">
        <v>0</v>
      </c>
    </row>
    <row r="4495" spans="1:9" ht="11.25">
      <c r="A4495" s="44">
        <v>39167.44236111111</v>
      </c>
      <c r="G4495" s="40" t="s">
        <v>0</v>
      </c>
      <c r="I4495" s="40" t="s">
        <v>0</v>
      </c>
    </row>
    <row r="4496" spans="1:6" ht="11.25">
      <c r="A4496" s="44">
        <v>39167.44930555556</v>
      </c>
      <c r="D4496" s="40" t="s">
        <v>0</v>
      </c>
      <c r="E4496" s="40" t="s">
        <v>0</v>
      </c>
      <c r="F4496" s="40" t="s">
        <v>0</v>
      </c>
    </row>
    <row r="4497" spans="1:12" ht="11.25">
      <c r="A4497" s="44">
        <v>39167.45694444444</v>
      </c>
      <c r="B4497" s="40" t="s">
        <v>0</v>
      </c>
      <c r="C4497" s="40" t="s">
        <v>0</v>
      </c>
      <c r="L4497" s="40" t="s">
        <v>0</v>
      </c>
    </row>
    <row r="4498" spans="1:3" ht="11.25">
      <c r="A4498" s="44">
        <v>39167.74236111111</v>
      </c>
      <c r="B4498" s="40" t="s">
        <v>0</v>
      </c>
      <c r="C4498" s="40" t="s">
        <v>0</v>
      </c>
    </row>
    <row r="4499" spans="1:12" ht="11.25">
      <c r="A4499" s="44">
        <v>39168.475694444445</v>
      </c>
      <c r="B4499" s="40" t="s">
        <v>0</v>
      </c>
      <c r="C4499" s="40" t="s">
        <v>0</v>
      </c>
      <c r="L4499" s="40" t="s">
        <v>0</v>
      </c>
    </row>
    <row r="4500" spans="1:3" ht="11.25">
      <c r="A4500" s="44">
        <v>39168.614583333336</v>
      </c>
      <c r="B4500" s="40" t="s">
        <v>0</v>
      </c>
      <c r="C4500" s="40" t="s">
        <v>0</v>
      </c>
    </row>
    <row r="4501" spans="1:9" ht="11.25">
      <c r="A4501" s="44">
        <v>39169.313888888886</v>
      </c>
      <c r="I4501" s="42" t="s">
        <v>1</v>
      </c>
    </row>
    <row r="4502" spans="1:9" ht="11.25">
      <c r="A4502" s="44">
        <v>39169.34027777778</v>
      </c>
      <c r="I4502" s="42" t="s">
        <v>1</v>
      </c>
    </row>
    <row r="4503" spans="1:9" ht="11.25">
      <c r="A4503" s="44">
        <v>39169.35833333333</v>
      </c>
      <c r="I4503" s="42" t="s">
        <v>1</v>
      </c>
    </row>
    <row r="4504" spans="1:9" ht="11.25">
      <c r="A4504" s="44">
        <v>39169.384722222225</v>
      </c>
      <c r="I4504" s="42" t="s">
        <v>1</v>
      </c>
    </row>
    <row r="4505" spans="1:9" ht="11.25">
      <c r="A4505" s="44">
        <v>39169.40277777778</v>
      </c>
      <c r="I4505" s="40" t="s">
        <v>0</v>
      </c>
    </row>
    <row r="4506" spans="1:9" ht="11.25">
      <c r="A4506" s="44">
        <v>39169.425</v>
      </c>
      <c r="I4506" s="40" t="s">
        <v>0</v>
      </c>
    </row>
    <row r="4507" spans="1:9" ht="11.25">
      <c r="A4507" s="44">
        <v>39169.44861111111</v>
      </c>
      <c r="I4507" s="40" t="s">
        <v>0</v>
      </c>
    </row>
    <row r="4508" spans="1:9" ht="11.25">
      <c r="A4508" s="44">
        <v>39169.461805555555</v>
      </c>
      <c r="G4508" s="40" t="s">
        <v>0</v>
      </c>
      <c r="I4508" s="40" t="s">
        <v>0</v>
      </c>
    </row>
    <row r="4509" spans="1:6" ht="11.25">
      <c r="A4509" s="44">
        <v>39169.46944444445</v>
      </c>
      <c r="D4509" s="40" t="s">
        <v>0</v>
      </c>
      <c r="E4509" s="40" t="s">
        <v>0</v>
      </c>
      <c r="F4509" s="40" t="s">
        <v>0</v>
      </c>
    </row>
    <row r="4510" spans="1:12" ht="11.25">
      <c r="A4510" s="44">
        <v>39169.479166666664</v>
      </c>
      <c r="B4510" s="40" t="s">
        <v>0</v>
      </c>
      <c r="C4510" s="40" t="s">
        <v>0</v>
      </c>
      <c r="L4510" s="40" t="s">
        <v>0</v>
      </c>
    </row>
    <row r="4511" spans="1:12" ht="11.25">
      <c r="A4511" s="44">
        <v>39169.70763888889</v>
      </c>
      <c r="B4511" s="40" t="s">
        <v>0</v>
      </c>
      <c r="C4511" s="40" t="s">
        <v>0</v>
      </c>
      <c r="L4511" s="40" t="s">
        <v>0</v>
      </c>
    </row>
    <row r="4512" spans="1:6" ht="11.25">
      <c r="A4512" s="44">
        <v>39169.714583333334</v>
      </c>
      <c r="D4512" s="40" t="s">
        <v>0</v>
      </c>
      <c r="E4512" s="40" t="s">
        <v>0</v>
      </c>
      <c r="F4512" s="40" t="s">
        <v>0</v>
      </c>
    </row>
    <row r="4513" spans="1:9" ht="11.25">
      <c r="A4513" s="44">
        <v>39169.72430555556</v>
      </c>
      <c r="G4513" s="40" t="s">
        <v>0</v>
      </c>
      <c r="I4513" s="40" t="s">
        <v>0</v>
      </c>
    </row>
    <row r="4514" spans="1:9" ht="11.25">
      <c r="A4514" s="44">
        <v>39170.461805555555</v>
      </c>
      <c r="G4514" s="40" t="s">
        <v>0</v>
      </c>
      <c r="I4514" s="40" t="s">
        <v>0</v>
      </c>
    </row>
    <row r="4515" spans="1:12" ht="11.25">
      <c r="A4515" s="44">
        <v>39170.46944444445</v>
      </c>
      <c r="D4515" s="40" t="s">
        <v>0</v>
      </c>
      <c r="E4515" s="40" t="s">
        <v>0</v>
      </c>
      <c r="F4515" s="40" t="s">
        <v>0</v>
      </c>
      <c r="L4515" s="40" t="s">
        <v>0</v>
      </c>
    </row>
    <row r="4516" spans="1:3" ht="11.25">
      <c r="A4516" s="44">
        <v>39170.54583333333</v>
      </c>
      <c r="B4516" s="40" t="s">
        <v>0</v>
      </c>
      <c r="C4516" s="40" t="s">
        <v>0</v>
      </c>
    </row>
    <row r="4517" spans="1:12" ht="11.25">
      <c r="A4517" s="44">
        <v>39170.93541666667</v>
      </c>
      <c r="B4517" s="40" t="s">
        <v>0</v>
      </c>
      <c r="C4517" s="40" t="s">
        <v>0</v>
      </c>
      <c r="L4517" s="40" t="s">
        <v>0</v>
      </c>
    </row>
    <row r="4518" spans="1:6" ht="11.25">
      <c r="A4518" s="44">
        <v>39170.94236111111</v>
      </c>
      <c r="D4518" s="40" t="s">
        <v>0</v>
      </c>
      <c r="E4518" s="40" t="s">
        <v>0</v>
      </c>
      <c r="F4518" s="40" t="s">
        <v>0</v>
      </c>
    </row>
    <row r="4519" spans="1:9" ht="11.25">
      <c r="A4519" s="44">
        <v>39170.94930555556</v>
      </c>
      <c r="G4519" s="40" t="s">
        <v>0</v>
      </c>
      <c r="I4519" s="40" t="s">
        <v>0</v>
      </c>
    </row>
    <row r="4520" spans="1:9" ht="11.25">
      <c r="A4520" s="44">
        <v>39171.455555555556</v>
      </c>
      <c r="G4520" s="40" t="s">
        <v>0</v>
      </c>
      <c r="I4520" s="40" t="s">
        <v>0</v>
      </c>
    </row>
    <row r="4521" spans="1:12" ht="11.25">
      <c r="A4521" s="44">
        <v>39171.464583333334</v>
      </c>
      <c r="D4521" s="40" t="s">
        <v>0</v>
      </c>
      <c r="E4521" s="40" t="s">
        <v>0</v>
      </c>
      <c r="F4521" s="40" t="s">
        <v>0</v>
      </c>
      <c r="L4521" s="40" t="s">
        <v>0</v>
      </c>
    </row>
    <row r="4522" spans="1:3" ht="11.25">
      <c r="A4522" s="44">
        <v>39171.53472222222</v>
      </c>
      <c r="B4522" s="40" t="s">
        <v>0</v>
      </c>
      <c r="C4522" s="40" t="s">
        <v>0</v>
      </c>
    </row>
    <row r="4523" spans="1:12" ht="11.25">
      <c r="A4523" s="44">
        <v>39171.865277777775</v>
      </c>
      <c r="B4523" s="40" t="s">
        <v>0</v>
      </c>
      <c r="C4523" s="40" t="s">
        <v>0</v>
      </c>
      <c r="L4523" s="40" t="s">
        <v>0</v>
      </c>
    </row>
    <row r="4524" spans="1:6" ht="11.25">
      <c r="A4524" s="44">
        <v>39171.86944444444</v>
      </c>
      <c r="D4524" s="40" t="s">
        <v>0</v>
      </c>
      <c r="E4524" s="40" t="s">
        <v>0</v>
      </c>
      <c r="F4524" s="40" t="s">
        <v>0</v>
      </c>
    </row>
    <row r="4525" spans="1:14" ht="11.25">
      <c r="A4525" s="44">
        <v>39174.4375</v>
      </c>
      <c r="M4525" s="40" t="s">
        <v>0</v>
      </c>
      <c r="N4525" s="40" t="s">
        <v>0</v>
      </c>
    </row>
    <row r="4526" spans="1:12" ht="11.25">
      <c r="A4526" s="44">
        <v>39174.447916666664</v>
      </c>
      <c r="D4526" s="40" t="s">
        <v>0</v>
      </c>
      <c r="L4526" s="40" t="s">
        <v>0</v>
      </c>
    </row>
    <row r="4527" spans="1:12" ht="11.25">
      <c r="A4527" s="44">
        <v>39174.56527777778</v>
      </c>
      <c r="D4527" s="40" t="s">
        <v>0</v>
      </c>
      <c r="E4527" s="40" t="s">
        <v>0</v>
      </c>
      <c r="F4527" s="40" t="s">
        <v>0</v>
      </c>
      <c r="L4527" s="40" t="s">
        <v>0</v>
      </c>
    </row>
    <row r="4528" spans="1:12" ht="11.25">
      <c r="A4528" s="44">
        <v>39174.888194444444</v>
      </c>
      <c r="B4528" s="40" t="s">
        <v>0</v>
      </c>
      <c r="C4528" s="40" t="s">
        <v>0</v>
      </c>
      <c r="L4528" s="40" t="s">
        <v>0</v>
      </c>
    </row>
    <row r="4529" spans="1:6" ht="11.25">
      <c r="A4529" s="44">
        <v>39174.893055555556</v>
      </c>
      <c r="D4529" s="40" t="s">
        <v>0</v>
      </c>
      <c r="E4529" s="40" t="s">
        <v>0</v>
      </c>
      <c r="F4529" s="40" t="s">
        <v>0</v>
      </c>
    </row>
    <row r="4530" spans="1:12" ht="11.25">
      <c r="A4530" s="44">
        <v>39175.45486111111</v>
      </c>
      <c r="D4530" s="40" t="s">
        <v>0</v>
      </c>
      <c r="E4530" s="40" t="s">
        <v>0</v>
      </c>
      <c r="F4530" s="40" t="s">
        <v>0</v>
      </c>
      <c r="L4530" s="40" t="s">
        <v>0</v>
      </c>
    </row>
    <row r="4531" spans="1:12" ht="11.25">
      <c r="A4531" s="44">
        <v>39175.52291666667</v>
      </c>
      <c r="B4531" s="40" t="s">
        <v>0</v>
      </c>
      <c r="C4531" s="40" t="s">
        <v>0</v>
      </c>
      <c r="L4531" s="40" t="s">
        <v>0</v>
      </c>
    </row>
    <row r="4532" spans="1:12" ht="11.25">
      <c r="A4532" s="44">
        <v>39175.83611111111</v>
      </c>
      <c r="B4532" s="40" t="s">
        <v>0</v>
      </c>
      <c r="C4532" s="40" t="s">
        <v>0</v>
      </c>
      <c r="L4532" s="40" t="s">
        <v>0</v>
      </c>
    </row>
    <row r="4533" spans="1:6" ht="11.25">
      <c r="A4533" s="44">
        <v>39175.84097222222</v>
      </c>
      <c r="D4533" s="40" t="s">
        <v>0</v>
      </c>
      <c r="E4533" s="40" t="s">
        <v>0</v>
      </c>
      <c r="F4533" s="40" t="s">
        <v>0</v>
      </c>
    </row>
    <row r="4534" spans="1:9" ht="11.25">
      <c r="A4534" s="44">
        <v>39176.44930555556</v>
      </c>
      <c r="I4534" s="40" t="s">
        <v>0</v>
      </c>
    </row>
    <row r="4535" spans="1:12" ht="11.25">
      <c r="A4535" s="44">
        <v>39176.46875</v>
      </c>
      <c r="D4535" s="40" t="s">
        <v>0</v>
      </c>
      <c r="L4535" s="40" t="s">
        <v>0</v>
      </c>
    </row>
    <row r="4536" spans="1:12" ht="11.25">
      <c r="A4536" s="44">
        <v>39176.481944444444</v>
      </c>
      <c r="B4536" s="40" t="s">
        <v>0</v>
      </c>
      <c r="C4536" s="40" t="s">
        <v>0</v>
      </c>
      <c r="L4536" s="40" t="s">
        <v>0</v>
      </c>
    </row>
    <row r="4537" spans="1:6" ht="11.25">
      <c r="A4537" s="44">
        <v>39177.46875</v>
      </c>
      <c r="D4537" s="40" t="s">
        <v>0</v>
      </c>
      <c r="E4537" s="40" t="s">
        <v>0</v>
      </c>
      <c r="F4537" s="40" t="s">
        <v>0</v>
      </c>
    </row>
    <row r="4538" spans="1:12" ht="11.25">
      <c r="A4538" s="44">
        <v>39177.47361111111</v>
      </c>
      <c r="B4538" s="40" t="s">
        <v>0</v>
      </c>
      <c r="C4538" s="40" t="s">
        <v>0</v>
      </c>
      <c r="L4538" s="40" t="s">
        <v>0</v>
      </c>
    </row>
    <row r="4539" spans="1:12" ht="11.25">
      <c r="A4539" s="44">
        <v>39177.541666666664</v>
      </c>
      <c r="B4539" s="40" t="s">
        <v>0</v>
      </c>
      <c r="C4539" s="40" t="s">
        <v>0</v>
      </c>
      <c r="L4539" s="40" t="s">
        <v>0</v>
      </c>
    </row>
    <row r="4540" spans="1:14" ht="11.25">
      <c r="A4540" s="44">
        <v>39177.67083333333</v>
      </c>
      <c r="M4540" s="42" t="s">
        <v>1</v>
      </c>
      <c r="N4540" s="42" t="s">
        <v>1</v>
      </c>
    </row>
    <row r="4541" spans="1:12" ht="11.25">
      <c r="A4541" s="44">
        <v>39178.43402777778</v>
      </c>
      <c r="L4541" s="40" t="s">
        <v>0</v>
      </c>
    </row>
    <row r="4542" spans="1:12" ht="11.25">
      <c r="A4542" s="44">
        <v>39178.58888888889</v>
      </c>
      <c r="B4542" s="40" t="s">
        <v>0</v>
      </c>
      <c r="C4542" s="40" t="s">
        <v>0</v>
      </c>
      <c r="L4542" s="40" t="s">
        <v>0</v>
      </c>
    </row>
    <row r="4543" spans="1:12" ht="11.25">
      <c r="A4543" s="44">
        <v>39178.83888888889</v>
      </c>
      <c r="B4543" s="40" t="s">
        <v>0</v>
      </c>
      <c r="C4543" s="40" t="s">
        <v>0</v>
      </c>
      <c r="L4543" s="40" t="s">
        <v>0</v>
      </c>
    </row>
    <row r="4544" spans="1:14" ht="11.25">
      <c r="A4544" s="44">
        <v>39178.86111111111</v>
      </c>
      <c r="M4544" s="40" t="s">
        <v>0</v>
      </c>
      <c r="N4544" s="40" t="s">
        <v>0</v>
      </c>
    </row>
    <row r="4545" spans="1:6" ht="11.25">
      <c r="A4545" s="44">
        <v>39178.87222222222</v>
      </c>
      <c r="D4545" s="40" t="s">
        <v>0</v>
      </c>
      <c r="E4545" s="40" t="s">
        <v>0</v>
      </c>
      <c r="F4545" s="40" t="s">
        <v>0</v>
      </c>
    </row>
    <row r="4546" spans="1:9" ht="11.25">
      <c r="A4546" s="44">
        <v>39178.879166666666</v>
      </c>
      <c r="G4546" s="40" t="s">
        <v>0</v>
      </c>
      <c r="I4546" s="40" t="s">
        <v>0</v>
      </c>
    </row>
    <row r="4547" spans="1:12" ht="11.25">
      <c r="A4547" s="44">
        <v>39179.509722222225</v>
      </c>
      <c r="D4547" s="40" t="s">
        <v>0</v>
      </c>
      <c r="E4547" s="40" t="s">
        <v>0</v>
      </c>
      <c r="F4547" s="40" t="s">
        <v>0</v>
      </c>
      <c r="L4547" s="40" t="s">
        <v>0</v>
      </c>
    </row>
    <row r="4548" spans="1:9" ht="11.25">
      <c r="A4548" s="44">
        <v>39179.51736111111</v>
      </c>
      <c r="G4548" s="40" t="s">
        <v>0</v>
      </c>
      <c r="I4548" s="40" t="s">
        <v>0</v>
      </c>
    </row>
    <row r="4549" spans="1:3" ht="11.25">
      <c r="A4549" s="44">
        <v>39179.89513888889</v>
      </c>
      <c r="B4549" s="40" t="s">
        <v>0</v>
      </c>
      <c r="C4549" s="40" t="s">
        <v>0</v>
      </c>
    </row>
    <row r="4550" spans="1:3" ht="11.25">
      <c r="A4550" s="44">
        <v>39179.99930555555</v>
      </c>
      <c r="B4550" s="40" t="s">
        <v>0</v>
      </c>
      <c r="C4550" s="40" t="s">
        <v>0</v>
      </c>
    </row>
    <row r="4551" spans="1:9" ht="11.25">
      <c r="A4551" s="44">
        <v>39180.64513888889</v>
      </c>
      <c r="G4551" s="40" t="s">
        <v>0</v>
      </c>
      <c r="I4551" s="40" t="s">
        <v>0</v>
      </c>
    </row>
    <row r="4552" spans="1:12" ht="11.25">
      <c r="A4552" s="44">
        <v>39180.652083333334</v>
      </c>
      <c r="D4552" s="40" t="s">
        <v>0</v>
      </c>
      <c r="E4552" s="40" t="s">
        <v>0</v>
      </c>
      <c r="F4552" s="40" t="s">
        <v>0</v>
      </c>
      <c r="L4552" s="40" t="s">
        <v>0</v>
      </c>
    </row>
    <row r="4553" spans="1:9" ht="11.25">
      <c r="A4553" s="44">
        <v>39181.65625</v>
      </c>
      <c r="G4553" s="40" t="s">
        <v>0</v>
      </c>
      <c r="I4553" s="40" t="s">
        <v>0</v>
      </c>
    </row>
    <row r="4554" spans="1:12" ht="11.25">
      <c r="A4554" s="44">
        <v>39181.663194444445</v>
      </c>
      <c r="D4554" s="40" t="s">
        <v>0</v>
      </c>
      <c r="E4554" s="40" t="s">
        <v>0</v>
      </c>
      <c r="F4554" s="40" t="s">
        <v>0</v>
      </c>
      <c r="L4554" s="40" t="s">
        <v>0</v>
      </c>
    </row>
    <row r="4555" spans="1:12" ht="11.25">
      <c r="A4555" s="44">
        <v>39181.94097222222</v>
      </c>
      <c r="D4555" s="40" t="s">
        <v>0</v>
      </c>
      <c r="E4555" s="40" t="s">
        <v>0</v>
      </c>
      <c r="F4555" s="40" t="s">
        <v>0</v>
      </c>
      <c r="L4555" s="40" t="s">
        <v>0</v>
      </c>
    </row>
    <row r="4556" spans="1:9" ht="11.25">
      <c r="A4556" s="44">
        <v>39181.94861111111</v>
      </c>
      <c r="G4556" s="40" t="s">
        <v>0</v>
      </c>
      <c r="I4556" s="40" t="s">
        <v>0</v>
      </c>
    </row>
    <row r="4557" spans="1:9" ht="11.25">
      <c r="A4557" s="44">
        <v>39182.438888888886</v>
      </c>
      <c r="G4557" s="40" t="s">
        <v>0</v>
      </c>
      <c r="I4557" s="40" t="s">
        <v>0</v>
      </c>
    </row>
    <row r="4558" spans="1:12" ht="11.25">
      <c r="A4558" s="44">
        <v>39182.447222222225</v>
      </c>
      <c r="D4558" s="40" t="s">
        <v>0</v>
      </c>
      <c r="E4558" s="40" t="s">
        <v>0</v>
      </c>
      <c r="F4558" s="40" t="s">
        <v>0</v>
      </c>
      <c r="L4558" s="40" t="s">
        <v>0</v>
      </c>
    </row>
    <row r="4559" spans="1:12" ht="11.25">
      <c r="A4559" s="44">
        <v>39182.53125</v>
      </c>
      <c r="D4559" s="40" t="s">
        <v>0</v>
      </c>
      <c r="E4559" s="40" t="s">
        <v>0</v>
      </c>
      <c r="F4559" s="40" t="s">
        <v>0</v>
      </c>
      <c r="L4559" s="40" t="s">
        <v>0</v>
      </c>
    </row>
    <row r="4560" spans="1:14" ht="11.25">
      <c r="A4560" s="44">
        <v>39182.56597222222</v>
      </c>
      <c r="M4560" s="40" t="s">
        <v>0</v>
      </c>
      <c r="N4560" s="40" t="s">
        <v>0</v>
      </c>
    </row>
    <row r="4561" spans="1:3" ht="11.25">
      <c r="A4561" s="44">
        <v>39182.87986111111</v>
      </c>
      <c r="B4561" s="40" t="s">
        <v>0</v>
      </c>
      <c r="C4561" s="40" t="s">
        <v>0</v>
      </c>
    </row>
    <row r="4562" spans="1:6" ht="11.25">
      <c r="A4562" s="44">
        <v>39182.8875</v>
      </c>
      <c r="D4562" s="40" t="s">
        <v>0</v>
      </c>
      <c r="E4562" s="40" t="s">
        <v>0</v>
      </c>
      <c r="F4562" s="40" t="s">
        <v>0</v>
      </c>
    </row>
    <row r="4563" spans="1:9" ht="11.25">
      <c r="A4563" s="44">
        <v>39182.895833333336</v>
      </c>
      <c r="G4563" s="40" t="s">
        <v>0</v>
      </c>
      <c r="I4563" s="40" t="s">
        <v>0</v>
      </c>
    </row>
    <row r="4564" spans="1:9" ht="11.25">
      <c r="A4564" s="44">
        <v>39183.42847222222</v>
      </c>
      <c r="G4564" s="40" t="s">
        <v>0</v>
      </c>
      <c r="I4564" s="40" t="s">
        <v>0</v>
      </c>
    </row>
    <row r="4565" spans="1:12" ht="11.25">
      <c r="A4565" s="44">
        <v>39183.44027777778</v>
      </c>
      <c r="D4565" s="40" t="s">
        <v>0</v>
      </c>
      <c r="E4565" s="40" t="s">
        <v>0</v>
      </c>
      <c r="F4565" s="40" t="s">
        <v>0</v>
      </c>
      <c r="L4565" s="40" t="s">
        <v>0</v>
      </c>
    </row>
    <row r="4566" spans="1:12" ht="11.25">
      <c r="A4566" s="44">
        <v>39183.52638888889</v>
      </c>
      <c r="D4566" s="40" t="s">
        <v>0</v>
      </c>
      <c r="L4566" s="40" t="s">
        <v>0</v>
      </c>
    </row>
    <row r="4567" spans="1:14" ht="11.25">
      <c r="A4567" s="44">
        <v>39183.53125</v>
      </c>
      <c r="M4567" s="40" t="s">
        <v>0</v>
      </c>
      <c r="N4567" s="40" t="s">
        <v>0</v>
      </c>
    </row>
    <row r="4568" spans="1:3" ht="11.25">
      <c r="A4568" s="44">
        <v>39183.81805555556</v>
      </c>
      <c r="B4568" s="40" t="s">
        <v>0</v>
      </c>
      <c r="C4568" s="40" t="s">
        <v>0</v>
      </c>
    </row>
    <row r="4569" spans="1:12" ht="11.25">
      <c r="A4569" s="44">
        <v>39183.84444444445</v>
      </c>
      <c r="D4569" s="40" t="s">
        <v>0</v>
      </c>
      <c r="E4569" s="40" t="s">
        <v>0</v>
      </c>
      <c r="F4569" s="40" t="s">
        <v>0</v>
      </c>
      <c r="L4569" s="40" t="s">
        <v>0</v>
      </c>
    </row>
    <row r="4570" spans="1:9" ht="11.25">
      <c r="A4570" s="44">
        <v>39183.85208333333</v>
      </c>
      <c r="G4570" s="40" t="s">
        <v>0</v>
      </c>
      <c r="I4570" s="40" t="s">
        <v>0</v>
      </c>
    </row>
    <row r="4571" spans="1:9" ht="11.25">
      <c r="A4571" s="44">
        <v>39184.46319444444</v>
      </c>
      <c r="G4571" s="40" t="s">
        <v>0</v>
      </c>
      <c r="I4571" s="40" t="s">
        <v>0</v>
      </c>
    </row>
    <row r="4572" spans="1:12" ht="11.25">
      <c r="A4572" s="44">
        <v>39184.470138888886</v>
      </c>
      <c r="D4572" s="40" t="s">
        <v>0</v>
      </c>
      <c r="E4572" s="40" t="s">
        <v>0</v>
      </c>
      <c r="F4572" s="40" t="s">
        <v>0</v>
      </c>
      <c r="L4572" s="40" t="s">
        <v>0</v>
      </c>
    </row>
    <row r="4573" spans="1:14" ht="11.25">
      <c r="A4573" s="44">
        <v>39184.57777777778</v>
      </c>
      <c r="M4573" s="40" t="s">
        <v>0</v>
      </c>
      <c r="N4573" s="40" t="s">
        <v>0</v>
      </c>
    </row>
    <row r="4574" spans="1:14" ht="11.25">
      <c r="A4574" s="44">
        <v>39185.45486111111</v>
      </c>
      <c r="M4574" s="42" t="s">
        <v>1</v>
      </c>
      <c r="N4574" s="42" t="s">
        <v>1</v>
      </c>
    </row>
    <row r="4575" spans="1:3" ht="11.25">
      <c r="A4575" s="44">
        <v>39185.57777777778</v>
      </c>
      <c r="B4575" s="40" t="s">
        <v>0</v>
      </c>
      <c r="C4575" s="40" t="s">
        <v>0</v>
      </c>
    </row>
    <row r="4576" spans="1:3" ht="11.25">
      <c r="A4576" s="44">
        <v>39185.78472222222</v>
      </c>
      <c r="B4576" s="40" t="s">
        <v>0</v>
      </c>
      <c r="C4576" s="40" t="s">
        <v>0</v>
      </c>
    </row>
    <row r="4577" spans="1:3" ht="11.25">
      <c r="A4577" s="44">
        <v>39187.21527777778</v>
      </c>
      <c r="B4577" s="40" t="s">
        <v>0</v>
      </c>
      <c r="C4577" s="40" t="s">
        <v>0</v>
      </c>
    </row>
    <row r="4578" spans="1:12" ht="11.25">
      <c r="A4578" s="44">
        <v>39187.240277777775</v>
      </c>
      <c r="D4578" s="40" t="s">
        <v>0</v>
      </c>
      <c r="E4578" s="40" t="s">
        <v>0</v>
      </c>
      <c r="F4578" s="40" t="s">
        <v>0</v>
      </c>
      <c r="L4578" s="40" t="s">
        <v>0</v>
      </c>
    </row>
    <row r="4579" spans="1:9" ht="11.25">
      <c r="A4579" s="44">
        <v>39188.4625</v>
      </c>
      <c r="G4579" s="40" t="s">
        <v>0</v>
      </c>
      <c r="I4579" s="40" t="s">
        <v>0</v>
      </c>
    </row>
    <row r="4580" spans="1:6" ht="11.25">
      <c r="A4580" s="44">
        <v>39188.46875</v>
      </c>
      <c r="D4580" s="40" t="s">
        <v>0</v>
      </c>
      <c r="E4580" s="40" t="s">
        <v>0</v>
      </c>
      <c r="F4580" s="40" t="s">
        <v>0</v>
      </c>
    </row>
    <row r="4581" spans="1:12" ht="11.25">
      <c r="A4581" s="44">
        <v>39188.47430555556</v>
      </c>
      <c r="B4581" s="40" t="s">
        <v>0</v>
      </c>
      <c r="C4581" s="40" t="s">
        <v>0</v>
      </c>
      <c r="L4581" s="40" t="s">
        <v>0</v>
      </c>
    </row>
    <row r="4582" spans="1:3" ht="11.25">
      <c r="A4582" s="44">
        <v>39188.57777777778</v>
      </c>
      <c r="B4582" s="40" t="s">
        <v>0</v>
      </c>
      <c r="C4582" s="40" t="s">
        <v>0</v>
      </c>
    </row>
    <row r="4583" spans="1:12" ht="11.25">
      <c r="A4583" s="44">
        <v>39188.740277777775</v>
      </c>
      <c r="B4583" s="40" t="s">
        <v>0</v>
      </c>
      <c r="C4583" s="40" t="s">
        <v>0</v>
      </c>
      <c r="L4583" s="40" t="s">
        <v>0</v>
      </c>
    </row>
    <row r="4584" spans="1:6" ht="11.25">
      <c r="A4584" s="44">
        <v>39188.74513888889</v>
      </c>
      <c r="D4584" s="40" t="s">
        <v>0</v>
      </c>
      <c r="E4584" s="40" t="s">
        <v>0</v>
      </c>
      <c r="F4584" s="40" t="s">
        <v>0</v>
      </c>
    </row>
    <row r="4585" spans="1:9" ht="11.25">
      <c r="A4585" s="44">
        <v>39188.75347222222</v>
      </c>
      <c r="G4585" s="40" t="s">
        <v>0</v>
      </c>
      <c r="I4585" s="40" t="s">
        <v>0</v>
      </c>
    </row>
    <row r="4586" spans="1:14" ht="11.25">
      <c r="A4586" s="44">
        <v>39189.46527777778</v>
      </c>
      <c r="M4586" s="40" t="s">
        <v>0</v>
      </c>
      <c r="N4586" s="40" t="s">
        <v>0</v>
      </c>
    </row>
    <row r="4587" spans="1:12" ht="11.25">
      <c r="A4587" s="44">
        <v>39189.75208333333</v>
      </c>
      <c r="B4587" s="40" t="s">
        <v>0</v>
      </c>
      <c r="C4587" s="40" t="s">
        <v>0</v>
      </c>
      <c r="L4587" s="40" t="s">
        <v>0</v>
      </c>
    </row>
    <row r="4588" spans="1:6" ht="11.25">
      <c r="A4588" s="44">
        <v>39189.78194444445</v>
      </c>
      <c r="D4588" s="40" t="s">
        <v>0</v>
      </c>
      <c r="E4588" s="40" t="s">
        <v>0</v>
      </c>
      <c r="F4588" s="40" t="s">
        <v>0</v>
      </c>
    </row>
    <row r="4589" spans="1:9" ht="11.25">
      <c r="A4589" s="44">
        <v>39189.80694444444</v>
      </c>
      <c r="I4589" s="40" t="s">
        <v>0</v>
      </c>
    </row>
    <row r="4590" spans="1:15" ht="11.25">
      <c r="A4590" s="44">
        <v>39190.45486111111</v>
      </c>
      <c r="M4590" s="40" t="s">
        <v>0</v>
      </c>
      <c r="N4590" s="40" t="s">
        <v>0</v>
      </c>
      <c r="O4590" s="29" t="s">
        <v>75</v>
      </c>
    </row>
    <row r="4591" spans="1:14" ht="11.25">
      <c r="A4591" s="44">
        <v>39190.54583333333</v>
      </c>
      <c r="M4591" s="40" t="s">
        <v>0</v>
      </c>
      <c r="N4591" s="40" t="s">
        <v>0</v>
      </c>
    </row>
    <row r="4592" spans="1:12" ht="11.25">
      <c r="A4592" s="44">
        <v>39190.55694444444</v>
      </c>
      <c r="D4592" s="40" t="s">
        <v>0</v>
      </c>
      <c r="L4592" s="40" t="s">
        <v>0</v>
      </c>
    </row>
    <row r="4593" spans="1:3" ht="11.25">
      <c r="A4593" s="44">
        <v>39190.572222222225</v>
      </c>
      <c r="B4593" s="40" t="s">
        <v>0</v>
      </c>
      <c r="C4593" s="40" t="s">
        <v>0</v>
      </c>
    </row>
    <row r="4594" spans="1:3" ht="11.25">
      <c r="A4594" s="44">
        <v>39190.69097222222</v>
      </c>
      <c r="B4594" s="40" t="s">
        <v>0</v>
      </c>
      <c r="C4594" s="40" t="s">
        <v>0</v>
      </c>
    </row>
    <row r="4595" spans="1:12" ht="11.25">
      <c r="A4595" s="44">
        <v>39190.70972222222</v>
      </c>
      <c r="D4595" s="40" t="s">
        <v>0</v>
      </c>
      <c r="L4595" s="40" t="s">
        <v>0</v>
      </c>
    </row>
    <row r="4596" spans="1:3" ht="11.25">
      <c r="A4596" s="44">
        <v>39191.55902777778</v>
      </c>
      <c r="B4596" s="40" t="s">
        <v>0</v>
      </c>
      <c r="C4596" s="40" t="s">
        <v>0</v>
      </c>
    </row>
    <row r="4597" spans="1:12" ht="11.25">
      <c r="A4597" s="44">
        <v>39191.62569444445</v>
      </c>
      <c r="D4597" s="40" t="s">
        <v>0</v>
      </c>
      <c r="L4597" s="40" t="s">
        <v>0</v>
      </c>
    </row>
    <row r="4598" spans="1:14" ht="11.25">
      <c r="A4598" s="44">
        <v>39191.629166666666</v>
      </c>
      <c r="M4598" s="42" t="s">
        <v>1</v>
      </c>
      <c r="N4598" s="42" t="s">
        <v>1</v>
      </c>
    </row>
    <row r="4599" spans="1:12" ht="11.25">
      <c r="A4599" s="44">
        <v>39191.856944444444</v>
      </c>
      <c r="B4599" s="40" t="s">
        <v>0</v>
      </c>
      <c r="C4599" s="40" t="s">
        <v>0</v>
      </c>
      <c r="L4599" s="40" t="s">
        <v>0</v>
      </c>
    </row>
    <row r="4600" spans="1:6" ht="11.25">
      <c r="A4600" s="44">
        <v>39191.86111111111</v>
      </c>
      <c r="D4600" s="40" t="s">
        <v>0</v>
      </c>
      <c r="E4600" s="40" t="s">
        <v>0</v>
      </c>
      <c r="F4600" s="40" t="s">
        <v>0</v>
      </c>
    </row>
    <row r="4601" spans="1:9" ht="11.25">
      <c r="A4601" s="44">
        <v>39192.004166666666</v>
      </c>
      <c r="G4601" s="40" t="s">
        <v>0</v>
      </c>
      <c r="I4601" s="40" t="s">
        <v>0</v>
      </c>
    </row>
    <row r="4602" spans="1:9" ht="11.25">
      <c r="A4602" s="44">
        <v>39192.49166666667</v>
      </c>
      <c r="G4602" s="40" t="s">
        <v>0</v>
      </c>
      <c r="I4602" s="40" t="s">
        <v>0</v>
      </c>
    </row>
    <row r="4603" spans="1:12" ht="11.25">
      <c r="A4603" s="44">
        <v>39192.50069444445</v>
      </c>
      <c r="D4603" s="40" t="s">
        <v>0</v>
      </c>
      <c r="E4603" s="40" t="s">
        <v>0</v>
      </c>
      <c r="F4603" s="40" t="s">
        <v>0</v>
      </c>
      <c r="L4603" s="40" t="s">
        <v>0</v>
      </c>
    </row>
    <row r="4604" spans="1:3" ht="11.25">
      <c r="A4604" s="44">
        <v>39192.572916666664</v>
      </c>
      <c r="B4604" s="40" t="s">
        <v>0</v>
      </c>
      <c r="C4604" s="40" t="s">
        <v>0</v>
      </c>
    </row>
    <row r="4605" spans="1:12" ht="11.25">
      <c r="A4605" s="44">
        <v>39192.70625</v>
      </c>
      <c r="B4605" s="40" t="s">
        <v>0</v>
      </c>
      <c r="C4605" s="40" t="s">
        <v>0</v>
      </c>
      <c r="L4605" s="40" t="s">
        <v>0</v>
      </c>
    </row>
    <row r="4606" spans="1:4" ht="11.25">
      <c r="A4606" s="44">
        <v>39192.99652777778</v>
      </c>
      <c r="D4606" s="40" t="s">
        <v>0</v>
      </c>
    </row>
    <row r="4607" spans="1:14" ht="11.25">
      <c r="A4607" s="44">
        <v>39193.01736111111</v>
      </c>
      <c r="M4607" s="40" t="s">
        <v>0</v>
      </c>
      <c r="N4607" s="40" t="s">
        <v>0</v>
      </c>
    </row>
    <row r="4608" spans="1:12" ht="11.25">
      <c r="A4608" s="44">
        <v>39193.70694444444</v>
      </c>
      <c r="D4608" s="40" t="s">
        <v>0</v>
      </c>
      <c r="E4608" s="40" t="s">
        <v>0</v>
      </c>
      <c r="F4608" s="40" t="s">
        <v>0</v>
      </c>
      <c r="L4608" s="40" t="s">
        <v>0</v>
      </c>
    </row>
    <row r="4609" spans="1:14" ht="11.25">
      <c r="A4609" s="44">
        <v>39193.729166666664</v>
      </c>
      <c r="M4609" s="40" t="s">
        <v>0</v>
      </c>
      <c r="N4609" s="40" t="s">
        <v>0</v>
      </c>
    </row>
    <row r="4610" spans="1:12" ht="11.25">
      <c r="A4610" s="44">
        <v>39194.535416666666</v>
      </c>
      <c r="D4610" s="40" t="s">
        <v>0</v>
      </c>
      <c r="L4610" s="40" t="s">
        <v>0</v>
      </c>
    </row>
    <row r="4611" spans="1:14" ht="11.25">
      <c r="A4611" s="44">
        <v>39194.541666666664</v>
      </c>
      <c r="M4611" s="40" t="s">
        <v>0</v>
      </c>
      <c r="N4611" s="40" t="s">
        <v>0</v>
      </c>
    </row>
    <row r="4612" spans="1:14" ht="11.25">
      <c r="A4612" s="44">
        <v>39194.972916666666</v>
      </c>
      <c r="M4612" s="40" t="s">
        <v>0</v>
      </c>
      <c r="N4612" s="40" t="s">
        <v>0</v>
      </c>
    </row>
    <row r="4613" spans="1:6" ht="11.25">
      <c r="A4613" s="44">
        <v>39194.98333333333</v>
      </c>
      <c r="F4613" s="40" t="s">
        <v>0</v>
      </c>
    </row>
    <row r="4614" spans="1:14" ht="11.25">
      <c r="A4614" s="44">
        <v>39195.56875</v>
      </c>
      <c r="M4614" s="40" t="s">
        <v>0</v>
      </c>
      <c r="N4614" s="40" t="s">
        <v>0</v>
      </c>
    </row>
    <row r="4615" spans="1:12" ht="11.25">
      <c r="A4615" s="44">
        <v>39195.811111111114</v>
      </c>
      <c r="B4615" s="40" t="s">
        <v>0</v>
      </c>
      <c r="C4615" s="40" t="s">
        <v>0</v>
      </c>
      <c r="L4615" s="40" t="s">
        <v>0</v>
      </c>
    </row>
    <row r="4616" spans="1:6" ht="11.25">
      <c r="A4616" s="44">
        <v>39195.813888888886</v>
      </c>
      <c r="D4616" s="42" t="s">
        <v>1</v>
      </c>
      <c r="E4616" s="40" t="s">
        <v>0</v>
      </c>
      <c r="F4616" s="40" t="s">
        <v>0</v>
      </c>
    </row>
    <row r="4617" spans="1:9" ht="11.25">
      <c r="A4617" s="44">
        <v>39195.82361111111</v>
      </c>
      <c r="G4617" s="40" t="s">
        <v>0</v>
      </c>
      <c r="I4617" s="40" t="s">
        <v>0</v>
      </c>
    </row>
    <row r="4618" spans="1:14" ht="11.25">
      <c r="A4618" s="44">
        <v>39196.47361111111</v>
      </c>
      <c r="M4618" s="42" t="s">
        <v>1</v>
      </c>
      <c r="N4618" s="42" t="s">
        <v>1</v>
      </c>
    </row>
    <row r="4619" spans="1:14" ht="11.25">
      <c r="A4619" s="44">
        <v>39196.55694444444</v>
      </c>
      <c r="M4619" s="40" t="s">
        <v>0</v>
      </c>
      <c r="N4619" s="40" t="s">
        <v>0</v>
      </c>
    </row>
    <row r="4620" spans="1:11" ht="11.25">
      <c r="A4620" s="44">
        <v>39196.56597222222</v>
      </c>
      <c r="J4620" s="40" t="s">
        <v>0</v>
      </c>
      <c r="K4620" s="40" t="s">
        <v>0</v>
      </c>
    </row>
    <row r="4621" spans="1:14" ht="11.25">
      <c r="A4621" s="44">
        <v>39196.677777777775</v>
      </c>
      <c r="M4621" s="42" t="s">
        <v>1</v>
      </c>
      <c r="N4621" s="42" t="s">
        <v>1</v>
      </c>
    </row>
    <row r="4622" spans="1:12" ht="11.25">
      <c r="A4622" s="44">
        <v>39196.990277777775</v>
      </c>
      <c r="B4622" s="40" t="s">
        <v>0</v>
      </c>
      <c r="C4622" s="40" t="s">
        <v>0</v>
      </c>
      <c r="L4622" s="40" t="s">
        <v>0</v>
      </c>
    </row>
    <row r="4623" spans="1:6" ht="11.25">
      <c r="A4623" s="44">
        <v>39196.99722222222</v>
      </c>
      <c r="D4623" s="40" t="s">
        <v>0</v>
      </c>
      <c r="E4623" s="40" t="s">
        <v>0</v>
      </c>
      <c r="F4623" s="40" t="s">
        <v>0</v>
      </c>
    </row>
    <row r="4624" spans="1:9" ht="11.25">
      <c r="A4624" s="44">
        <v>39197.00347222222</v>
      </c>
      <c r="G4624" s="40" t="s">
        <v>0</v>
      </c>
      <c r="I4624" s="40" t="s">
        <v>0</v>
      </c>
    </row>
    <row r="4625" spans="1:3" ht="11.25">
      <c r="A4625" s="44">
        <v>39197.47777777778</v>
      </c>
      <c r="B4625" s="40" t="s">
        <v>0</v>
      </c>
      <c r="C4625" s="40" t="s">
        <v>0</v>
      </c>
    </row>
    <row r="4626" spans="1:12" ht="11.25">
      <c r="A4626" s="44">
        <v>39197.69513888889</v>
      </c>
      <c r="B4626" s="40" t="s">
        <v>0</v>
      </c>
      <c r="C4626" s="40" t="s">
        <v>0</v>
      </c>
      <c r="L4626" s="40" t="s">
        <v>0</v>
      </c>
    </row>
    <row r="4627" spans="1:6" ht="11.25">
      <c r="A4627" s="44">
        <v>39197.70208333333</v>
      </c>
      <c r="D4627" s="40" t="s">
        <v>0</v>
      </c>
      <c r="E4627" s="40" t="s">
        <v>0</v>
      </c>
      <c r="F4627" s="40" t="s">
        <v>0</v>
      </c>
    </row>
    <row r="4628" spans="1:9" ht="11.25">
      <c r="A4628" s="44">
        <v>39197.71041666667</v>
      </c>
      <c r="G4628" s="40" t="s">
        <v>0</v>
      </c>
      <c r="I4628" s="40" t="s">
        <v>0</v>
      </c>
    </row>
    <row r="4629" spans="1:9" ht="11.25">
      <c r="A4629" s="44">
        <v>39198.385416666664</v>
      </c>
      <c r="I4629" s="42" t="s">
        <v>1</v>
      </c>
    </row>
    <row r="4630" spans="1:9" ht="11.25">
      <c r="A4630" s="44">
        <v>39198.47708333333</v>
      </c>
      <c r="G4630" s="40" t="s">
        <v>0</v>
      </c>
      <c r="I4630" s="40" t="s">
        <v>0</v>
      </c>
    </row>
    <row r="4631" spans="1:6" ht="11.25">
      <c r="A4631" s="44">
        <v>39198.48402777778</v>
      </c>
      <c r="D4631" s="40" t="s">
        <v>0</v>
      </c>
      <c r="E4631" s="40" t="s">
        <v>0</v>
      </c>
      <c r="F4631" s="40" t="s">
        <v>0</v>
      </c>
    </row>
    <row r="4632" spans="1:12" ht="11.25">
      <c r="A4632" s="44">
        <v>39198.49236111111</v>
      </c>
      <c r="B4632" s="40" t="s">
        <v>0</v>
      </c>
      <c r="C4632" s="40" t="s">
        <v>0</v>
      </c>
      <c r="L4632" s="40" t="s">
        <v>0</v>
      </c>
    </row>
    <row r="4633" spans="1:12" ht="11.25">
      <c r="A4633" s="44">
        <v>39198.96041666667</v>
      </c>
      <c r="B4633" s="40" t="s">
        <v>0</v>
      </c>
      <c r="C4633" s="40" t="s">
        <v>0</v>
      </c>
      <c r="L4633" s="40" t="s">
        <v>0</v>
      </c>
    </row>
    <row r="4634" spans="1:6" ht="11.25">
      <c r="A4634" s="44">
        <v>39198.970138888886</v>
      </c>
      <c r="D4634" s="40" t="s">
        <v>0</v>
      </c>
      <c r="E4634" s="40" t="s">
        <v>0</v>
      </c>
      <c r="F4634" s="40" t="s">
        <v>0</v>
      </c>
    </row>
    <row r="4635" spans="1:9" ht="11.25">
      <c r="A4635" s="44">
        <v>39198.97638888889</v>
      </c>
      <c r="G4635" s="40" t="s">
        <v>0</v>
      </c>
      <c r="I4635" s="40" t="s">
        <v>0</v>
      </c>
    </row>
    <row r="4636" spans="1:9" ht="11.25">
      <c r="A4636" s="44">
        <v>39199.47152777778</v>
      </c>
      <c r="G4636" s="40" t="s">
        <v>0</v>
      </c>
      <c r="I4636" s="43">
        <v>1</v>
      </c>
    </row>
    <row r="4637" spans="1:12" ht="11.25">
      <c r="A4637" s="44">
        <v>39199.48055555556</v>
      </c>
      <c r="D4637" s="40" t="s">
        <v>0</v>
      </c>
      <c r="E4637" s="40" t="s">
        <v>0</v>
      </c>
      <c r="F4637" s="40" t="s">
        <v>0</v>
      </c>
      <c r="L4637" s="40" t="s">
        <v>0</v>
      </c>
    </row>
    <row r="4638" spans="1:3" ht="11.25">
      <c r="A4638" s="44">
        <v>39199.5</v>
      </c>
      <c r="B4638" s="40" t="s">
        <v>0</v>
      </c>
      <c r="C4638" s="40" t="s">
        <v>0</v>
      </c>
    </row>
    <row r="4639" spans="1:14" ht="11.25">
      <c r="A4639" s="44">
        <v>39199.708333333336</v>
      </c>
      <c r="M4639" s="42" t="s">
        <v>1</v>
      </c>
      <c r="N4639" s="42" t="s">
        <v>1</v>
      </c>
    </row>
    <row r="4640" spans="1:3" ht="11.25">
      <c r="A4640" s="44">
        <v>39199.722916666666</v>
      </c>
      <c r="B4640" s="40" t="s">
        <v>0</v>
      </c>
      <c r="C4640" s="40" t="s">
        <v>0</v>
      </c>
    </row>
    <row r="4641" spans="1:12" ht="11.25">
      <c r="A4641" s="44">
        <v>39204.43680555555</v>
      </c>
      <c r="D4641" s="40" t="s">
        <v>0</v>
      </c>
      <c r="L4641" s="40" t="s">
        <v>0</v>
      </c>
    </row>
    <row r="4642" spans="1:14" ht="11.25">
      <c r="A4642" s="44">
        <v>39204.444444444445</v>
      </c>
      <c r="M4642" s="42" t="s">
        <v>1</v>
      </c>
      <c r="N4642" s="42" t="s">
        <v>1</v>
      </c>
    </row>
    <row r="4643" spans="1:12" ht="11.25">
      <c r="A4643" s="44">
        <v>39204.76875</v>
      </c>
      <c r="B4643" s="40" t="s">
        <v>0</v>
      </c>
      <c r="C4643" s="40" t="s">
        <v>0</v>
      </c>
      <c r="L4643" s="40" t="s">
        <v>0</v>
      </c>
    </row>
    <row r="4644" spans="1:6" ht="11.25">
      <c r="A4644" s="44">
        <v>39204.77569444444</v>
      </c>
      <c r="D4644" s="40" t="s">
        <v>0</v>
      </c>
      <c r="E4644" s="40" t="s">
        <v>0</v>
      </c>
      <c r="F4644" s="40" t="s">
        <v>0</v>
      </c>
    </row>
    <row r="4645" spans="1:9" ht="11.25">
      <c r="A4645" s="44">
        <v>39204.78402777778</v>
      </c>
      <c r="G4645" s="40" t="s">
        <v>0</v>
      </c>
      <c r="I4645" s="40" t="s">
        <v>0</v>
      </c>
    </row>
    <row r="4646" spans="1:9" ht="11.25">
      <c r="A4646" s="44">
        <v>39205.1875</v>
      </c>
      <c r="I4646" s="40" t="s">
        <v>0</v>
      </c>
    </row>
    <row r="4647" spans="1:9" ht="11.25">
      <c r="A4647" s="44">
        <v>39205.25486111111</v>
      </c>
      <c r="I4647" s="40" t="s">
        <v>0</v>
      </c>
    </row>
    <row r="4648" spans="1:9" ht="11.25">
      <c r="A4648" s="44">
        <v>39205.29375</v>
      </c>
      <c r="I4648" s="40" t="s">
        <v>0</v>
      </c>
    </row>
    <row r="4649" spans="1:9" ht="11.25">
      <c r="A4649" s="44">
        <v>39205.36875</v>
      </c>
      <c r="I4649" s="42" t="s">
        <v>1</v>
      </c>
    </row>
    <row r="4650" spans="1:9" ht="11.25">
      <c r="A4650" s="44">
        <v>39205.40902777778</v>
      </c>
      <c r="I4650" s="40" t="s">
        <v>0</v>
      </c>
    </row>
    <row r="4651" spans="1:9" ht="11.25">
      <c r="A4651" s="44">
        <v>39205.42916666667</v>
      </c>
      <c r="G4651" s="40" t="s">
        <v>0</v>
      </c>
      <c r="I4651" s="40" t="s">
        <v>0</v>
      </c>
    </row>
    <row r="4652" spans="1:6" ht="11.25">
      <c r="A4652" s="44">
        <v>39205.43680555555</v>
      </c>
      <c r="D4652" s="40" t="s">
        <v>0</v>
      </c>
      <c r="E4652" s="40" t="s">
        <v>0</v>
      </c>
      <c r="F4652" s="43">
        <v>1</v>
      </c>
    </row>
    <row r="4653" spans="1:12" ht="11.25">
      <c r="A4653" s="44">
        <v>39205.44375</v>
      </c>
      <c r="B4653" s="40" t="s">
        <v>0</v>
      </c>
      <c r="C4653" s="40" t="s">
        <v>0</v>
      </c>
      <c r="L4653" s="40" t="s">
        <v>0</v>
      </c>
    </row>
    <row r="4654" spans="1:9" ht="11.25">
      <c r="A4654" s="44">
        <v>39205.48402777778</v>
      </c>
      <c r="I4654" s="40" t="s">
        <v>0</v>
      </c>
    </row>
    <row r="4655" spans="1:9" ht="11.25">
      <c r="A4655" s="44">
        <v>39205.527083333334</v>
      </c>
      <c r="I4655" s="40" t="s">
        <v>0</v>
      </c>
    </row>
    <row r="4656" spans="1:9" ht="11.25">
      <c r="A4656" s="44">
        <v>39205.606944444444</v>
      </c>
      <c r="I4656" s="40" t="s">
        <v>0</v>
      </c>
    </row>
    <row r="4657" spans="1:12" ht="11.25">
      <c r="A4657" s="44">
        <v>39205.70138888889</v>
      </c>
      <c r="B4657" s="40" t="s">
        <v>0</v>
      </c>
      <c r="C4657" s="40" t="s">
        <v>0</v>
      </c>
      <c r="L4657" s="40" t="s">
        <v>0</v>
      </c>
    </row>
    <row r="4658" spans="1:6" ht="11.25">
      <c r="A4658" s="44">
        <v>39205.71041666667</v>
      </c>
      <c r="D4658" s="40" t="s">
        <v>0</v>
      </c>
      <c r="E4658" s="40" t="s">
        <v>0</v>
      </c>
      <c r="F4658" s="40" t="s">
        <v>0</v>
      </c>
    </row>
    <row r="4659" spans="1:14" ht="11.25">
      <c r="A4659" s="44">
        <v>39205.71944444445</v>
      </c>
      <c r="M4659" s="42" t="s">
        <v>1</v>
      </c>
      <c r="N4659" s="42" t="s">
        <v>1</v>
      </c>
    </row>
    <row r="4660" spans="1:14" ht="11.25">
      <c r="A4660" s="44">
        <v>39206.444444444445</v>
      </c>
      <c r="M4660" s="42" t="s">
        <v>1</v>
      </c>
      <c r="N4660" s="42" t="s">
        <v>1</v>
      </c>
    </row>
    <row r="4661" spans="1:12" ht="11.25">
      <c r="A4661" s="44">
        <v>39206.458333333336</v>
      </c>
      <c r="B4661" s="40" t="s">
        <v>0</v>
      </c>
      <c r="C4661" s="40" t="s">
        <v>0</v>
      </c>
      <c r="L4661" s="40" t="s">
        <v>0</v>
      </c>
    </row>
    <row r="4662" spans="1:3" ht="11.25">
      <c r="A4662" s="44">
        <v>39206.475</v>
      </c>
      <c r="B4662" s="40" t="s">
        <v>0</v>
      </c>
      <c r="C4662" s="40" t="s">
        <v>0</v>
      </c>
    </row>
    <row r="4663" spans="1:12" ht="11.25">
      <c r="A4663" s="44">
        <v>39206.95972222222</v>
      </c>
      <c r="B4663" s="40" t="s">
        <v>0</v>
      </c>
      <c r="C4663" s="40" t="s">
        <v>0</v>
      </c>
      <c r="L4663" s="40" t="s">
        <v>0</v>
      </c>
    </row>
    <row r="4664" spans="1:6" ht="11.25">
      <c r="A4664" s="44">
        <v>39206.97083333333</v>
      </c>
      <c r="D4664" s="40" t="s">
        <v>0</v>
      </c>
      <c r="E4664" s="40" t="s">
        <v>0</v>
      </c>
      <c r="F4664" s="43">
        <v>1</v>
      </c>
    </row>
    <row r="4665" spans="1:9" ht="11.25">
      <c r="A4665" s="44">
        <v>39206.97708333333</v>
      </c>
      <c r="G4665" s="40" t="s">
        <v>0</v>
      </c>
      <c r="I4665" s="40" t="s">
        <v>0</v>
      </c>
    </row>
    <row r="4666" spans="1:9" ht="11.25">
      <c r="A4666" s="44">
        <v>39207.61041666667</v>
      </c>
      <c r="G4666" s="40" t="s">
        <v>0</v>
      </c>
      <c r="I4666" s="40" t="s">
        <v>0</v>
      </c>
    </row>
    <row r="4667" spans="1:14" ht="11.25">
      <c r="A4667" s="44">
        <v>39207.62986111111</v>
      </c>
      <c r="F4667" s="40" t="s">
        <v>0</v>
      </c>
      <c r="M4667" s="40" t="s">
        <v>0</v>
      </c>
      <c r="N4667" s="40" t="s">
        <v>0</v>
      </c>
    </row>
    <row r="4668" spans="1:12" ht="11.25">
      <c r="A4668" s="44">
        <v>39207.92847222222</v>
      </c>
      <c r="B4668" s="40" t="s">
        <v>0</v>
      </c>
      <c r="C4668" s="40" t="s">
        <v>0</v>
      </c>
      <c r="L4668" s="40" t="s">
        <v>0</v>
      </c>
    </row>
    <row r="4669" spans="1:9" ht="11.25">
      <c r="A4669" s="44">
        <v>39207.93819444445</v>
      </c>
      <c r="G4669" s="40" t="s">
        <v>0</v>
      </c>
      <c r="I4669" s="40" t="s">
        <v>0</v>
      </c>
    </row>
    <row r="4670" spans="1:9" ht="11.25">
      <c r="A4670" s="44">
        <v>39208.62430555555</v>
      </c>
      <c r="G4670" s="40" t="s">
        <v>0</v>
      </c>
      <c r="I4670" s="40" t="s">
        <v>0</v>
      </c>
    </row>
    <row r="4671" spans="1:6" ht="11.25">
      <c r="A4671" s="44">
        <v>39208.63055555556</v>
      </c>
      <c r="D4671" s="40" t="s">
        <v>0</v>
      </c>
      <c r="E4671" s="40" t="s">
        <v>0</v>
      </c>
      <c r="F4671" s="40" t="s">
        <v>0</v>
      </c>
    </row>
    <row r="4672" spans="1:12" ht="11.25">
      <c r="A4672" s="44">
        <v>39208.635416666664</v>
      </c>
      <c r="B4672" s="40" t="s">
        <v>0</v>
      </c>
      <c r="C4672" s="40" t="s">
        <v>0</v>
      </c>
      <c r="L4672" s="40" t="s">
        <v>0</v>
      </c>
    </row>
    <row r="4673" spans="1:3" ht="11.25">
      <c r="A4673" s="44">
        <v>39208.97430555556</v>
      </c>
      <c r="B4673" s="40" t="s">
        <v>0</v>
      </c>
      <c r="C4673" s="40" t="s">
        <v>0</v>
      </c>
    </row>
    <row r="4674" spans="1:9" ht="11.25">
      <c r="A4674" s="44">
        <v>39209.43263888889</v>
      </c>
      <c r="I4674" s="43" t="s">
        <v>32</v>
      </c>
    </row>
    <row r="4675" spans="1:14" ht="11.25">
      <c r="A4675" s="44">
        <v>39211.46875</v>
      </c>
      <c r="M4675" s="40" t="s">
        <v>0</v>
      </c>
      <c r="N4675" s="40" t="s">
        <v>0</v>
      </c>
    </row>
    <row r="4676" spans="1:9" ht="11.25">
      <c r="A4676" s="44">
        <v>39211.60208333333</v>
      </c>
      <c r="I4676" s="40" t="s">
        <v>0</v>
      </c>
    </row>
    <row r="4677" spans="1:9" ht="11.25">
      <c r="A4677" s="44">
        <v>39211.652083333334</v>
      </c>
      <c r="I4677" s="40" t="s">
        <v>0</v>
      </c>
    </row>
    <row r="4678" spans="1:9" ht="11.25">
      <c r="A4678" s="44">
        <v>39211.69652777778</v>
      </c>
      <c r="I4678" s="40" t="s">
        <v>0</v>
      </c>
    </row>
    <row r="4679" spans="1:12" ht="11.25">
      <c r="A4679" s="44">
        <v>39211.7125</v>
      </c>
      <c r="B4679" s="40" t="s">
        <v>0</v>
      </c>
      <c r="C4679" s="40" t="s">
        <v>0</v>
      </c>
      <c r="L4679" s="40" t="s">
        <v>0</v>
      </c>
    </row>
    <row r="4680" spans="1:6" ht="11.25">
      <c r="A4680" s="44">
        <v>39211.720138888886</v>
      </c>
      <c r="D4680" s="40" t="s">
        <v>0</v>
      </c>
      <c r="E4680" s="40" t="s">
        <v>0</v>
      </c>
      <c r="F4680" s="40" t="s">
        <v>0</v>
      </c>
    </row>
    <row r="4681" spans="1:7" ht="11.25">
      <c r="A4681" s="44">
        <v>39211.72777777778</v>
      </c>
      <c r="G4681" s="40" t="s">
        <v>0</v>
      </c>
    </row>
    <row r="4682" spans="1:9" ht="11.25">
      <c r="A4682" s="44">
        <v>39211.73263888889</v>
      </c>
      <c r="I4682" s="40" t="s">
        <v>0</v>
      </c>
    </row>
    <row r="4683" spans="1:9" ht="11.25">
      <c r="A4683" s="44">
        <v>39211.791666666664</v>
      </c>
      <c r="I4683" s="40" t="s">
        <v>0</v>
      </c>
    </row>
    <row r="4684" spans="1:9" ht="11.25">
      <c r="A4684" s="44">
        <v>39212.48402777778</v>
      </c>
      <c r="G4684" s="40" t="s">
        <v>0</v>
      </c>
      <c r="I4684" s="40" t="s">
        <v>0</v>
      </c>
    </row>
    <row r="4685" spans="1:6" ht="11.25">
      <c r="A4685" s="44">
        <v>39212.49097222222</v>
      </c>
      <c r="D4685" s="40" t="s">
        <v>0</v>
      </c>
      <c r="E4685" s="40" t="s">
        <v>0</v>
      </c>
      <c r="F4685" s="40" t="s">
        <v>0</v>
      </c>
    </row>
    <row r="4686" spans="1:12" ht="11.25">
      <c r="A4686" s="44">
        <v>39212.49722222222</v>
      </c>
      <c r="B4686" s="40" t="s">
        <v>0</v>
      </c>
      <c r="C4686" s="40" t="s">
        <v>0</v>
      </c>
      <c r="L4686" s="40" t="s">
        <v>0</v>
      </c>
    </row>
    <row r="4687" spans="1:6" ht="11.25">
      <c r="A4687" s="44">
        <v>39212.59861111111</v>
      </c>
      <c r="D4687" s="40" t="s">
        <v>0</v>
      </c>
      <c r="E4687" s="40" t="s">
        <v>0</v>
      </c>
      <c r="F4687" s="40" t="s">
        <v>0</v>
      </c>
    </row>
    <row r="4688" spans="1:12" ht="11.25">
      <c r="A4688" s="44">
        <v>39212.60277777778</v>
      </c>
      <c r="B4688" s="40" t="s">
        <v>0</v>
      </c>
      <c r="C4688" s="40" t="s">
        <v>0</v>
      </c>
      <c r="L4688" s="40" t="s">
        <v>0</v>
      </c>
    </row>
    <row r="4689" spans="1:6" ht="11.25">
      <c r="A4689" s="44">
        <v>39212.62708333333</v>
      </c>
      <c r="E4689" s="40" t="s">
        <v>0</v>
      </c>
      <c r="F4689" s="40" t="s">
        <v>0</v>
      </c>
    </row>
    <row r="4690" spans="1:6" ht="11.25">
      <c r="A4690" s="44">
        <v>39212.688888888886</v>
      </c>
      <c r="D4690" s="40" t="s">
        <v>0</v>
      </c>
      <c r="E4690" s="40" t="s">
        <v>0</v>
      </c>
      <c r="F4690" s="40" t="s">
        <v>0</v>
      </c>
    </row>
    <row r="4691" spans="1:12" ht="11.25">
      <c r="A4691" s="44">
        <v>39212.69305555556</v>
      </c>
      <c r="B4691" s="40" t="s">
        <v>0</v>
      </c>
      <c r="C4691" s="40" t="s">
        <v>0</v>
      </c>
      <c r="L4691" s="40" t="s">
        <v>0</v>
      </c>
    </row>
    <row r="4692" spans="1:12" ht="11.25">
      <c r="A4692" s="44">
        <v>39212.711805555555</v>
      </c>
      <c r="B4692" s="40" t="s">
        <v>0</v>
      </c>
      <c r="C4692" s="40" t="s">
        <v>0</v>
      </c>
      <c r="L4692" s="40" t="s">
        <v>0</v>
      </c>
    </row>
    <row r="4693" spans="1:6" ht="11.25">
      <c r="A4693" s="44">
        <v>39212.71597222222</v>
      </c>
      <c r="D4693" s="40" t="s">
        <v>0</v>
      </c>
      <c r="E4693" s="40" t="s">
        <v>0</v>
      </c>
      <c r="F4693" s="40" t="s">
        <v>0</v>
      </c>
    </row>
    <row r="4694" spans="1:6" ht="11.25">
      <c r="A4694" s="44">
        <v>39212.77916666667</v>
      </c>
      <c r="D4694" s="40" t="s">
        <v>0</v>
      </c>
      <c r="E4694" s="40" t="s">
        <v>0</v>
      </c>
      <c r="F4694" s="40" t="s">
        <v>0</v>
      </c>
    </row>
    <row r="4695" spans="1:12" ht="11.25">
      <c r="A4695" s="44">
        <v>39212.78333333333</v>
      </c>
      <c r="B4695" s="40" t="s">
        <v>0</v>
      </c>
      <c r="C4695" s="40" t="s">
        <v>0</v>
      </c>
      <c r="L4695" s="40" t="s">
        <v>0</v>
      </c>
    </row>
    <row r="4696" spans="1:12" ht="11.25">
      <c r="A4696" s="44">
        <v>39212.80347222222</v>
      </c>
      <c r="B4696" s="40" t="s">
        <v>0</v>
      </c>
      <c r="C4696" s="40" t="s">
        <v>0</v>
      </c>
      <c r="L4696" s="40" t="s">
        <v>0</v>
      </c>
    </row>
    <row r="4697" spans="1:6" ht="11.25">
      <c r="A4697" s="44">
        <v>39212.80763888889</v>
      </c>
      <c r="D4697" s="40" t="s">
        <v>0</v>
      </c>
      <c r="E4697" s="40" t="s">
        <v>0</v>
      </c>
      <c r="F4697" s="40" t="s">
        <v>0</v>
      </c>
    </row>
    <row r="4698" spans="1:12" ht="11.25">
      <c r="A4698" s="44">
        <v>39212.97361111111</v>
      </c>
      <c r="B4698" s="40" t="s">
        <v>0</v>
      </c>
      <c r="C4698" s="40" t="s">
        <v>0</v>
      </c>
      <c r="L4698" s="40" t="s">
        <v>0</v>
      </c>
    </row>
    <row r="4699" spans="1:6" ht="11.25">
      <c r="A4699" s="44">
        <v>39212.98402777778</v>
      </c>
      <c r="D4699" s="40" t="s">
        <v>0</v>
      </c>
      <c r="E4699" s="40" t="s">
        <v>0</v>
      </c>
      <c r="F4699" s="43">
        <v>1</v>
      </c>
    </row>
    <row r="4700" spans="1:9" ht="11.25">
      <c r="A4700" s="44">
        <v>39212.990277777775</v>
      </c>
      <c r="G4700" s="40" t="s">
        <v>0</v>
      </c>
      <c r="I4700" s="40" t="s">
        <v>0</v>
      </c>
    </row>
    <row r="4701" spans="1:9" ht="11.25">
      <c r="A4701" s="44">
        <v>39213.44236111111</v>
      </c>
      <c r="G4701" s="40" t="s">
        <v>0</v>
      </c>
      <c r="I4701" s="40" t="s">
        <v>0</v>
      </c>
    </row>
    <row r="4702" spans="1:6" ht="11.25">
      <c r="A4702" s="44">
        <v>39213.46319444444</v>
      </c>
      <c r="D4702" s="40" t="s">
        <v>0</v>
      </c>
      <c r="E4702" s="40" t="s">
        <v>0</v>
      </c>
      <c r="F4702" s="40" t="s">
        <v>0</v>
      </c>
    </row>
    <row r="4703" spans="1:12" ht="11.25">
      <c r="A4703" s="44">
        <v>39213.46944444445</v>
      </c>
      <c r="B4703" s="40" t="s">
        <v>0</v>
      </c>
      <c r="C4703" s="40" t="s">
        <v>0</v>
      </c>
      <c r="L4703" s="40" t="s">
        <v>0</v>
      </c>
    </row>
    <row r="4704" spans="1:12" ht="11.25">
      <c r="A4704" s="44">
        <v>39213.740277777775</v>
      </c>
      <c r="B4704" s="40" t="s">
        <v>0</v>
      </c>
      <c r="C4704" s="40" t="s">
        <v>0</v>
      </c>
      <c r="L4704" s="40" t="s">
        <v>0</v>
      </c>
    </row>
    <row r="4705" spans="1:14" ht="11.25">
      <c r="A4705" s="44">
        <v>39213.76875</v>
      </c>
      <c r="M4705" s="42" t="s">
        <v>1</v>
      </c>
      <c r="N4705" s="42" t="s">
        <v>1</v>
      </c>
    </row>
    <row r="4706" spans="1:6" ht="11.25">
      <c r="A4706" s="44">
        <v>39213.77361111111</v>
      </c>
      <c r="E4706" s="40" t="s">
        <v>0</v>
      </c>
      <c r="F4706" s="40" t="s">
        <v>0</v>
      </c>
    </row>
    <row r="4707" spans="1:6" ht="11.25">
      <c r="A4707" s="44">
        <v>39213.799305555556</v>
      </c>
      <c r="D4707" s="40" t="s">
        <v>0</v>
      </c>
      <c r="E4707" s="40" t="s">
        <v>0</v>
      </c>
      <c r="F4707" s="40" t="s">
        <v>0</v>
      </c>
    </row>
    <row r="4708" spans="1:6" ht="11.25">
      <c r="A4708" s="44">
        <v>39214.21597222222</v>
      </c>
      <c r="D4708" s="40" t="s">
        <v>0</v>
      </c>
      <c r="E4708" s="40" t="s">
        <v>0</v>
      </c>
      <c r="F4708" s="40" t="s">
        <v>0</v>
      </c>
    </row>
    <row r="4709" spans="1:3" ht="11.25">
      <c r="A4709" s="44">
        <v>39214.220138888886</v>
      </c>
      <c r="B4709" s="40" t="s">
        <v>0</v>
      </c>
      <c r="C4709" s="40" t="s">
        <v>0</v>
      </c>
    </row>
    <row r="4710" spans="1:3" ht="11.25">
      <c r="A4710" s="44">
        <v>39214.24791666667</v>
      </c>
      <c r="B4710" s="40" t="s">
        <v>0</v>
      </c>
      <c r="C4710" s="40" t="s">
        <v>0</v>
      </c>
    </row>
    <row r="4711" spans="1:6" ht="11.25">
      <c r="A4711" s="44">
        <v>39214.25208333333</v>
      </c>
      <c r="D4711" s="40" t="s">
        <v>0</v>
      </c>
      <c r="E4711" s="40" t="s">
        <v>0</v>
      </c>
      <c r="F4711" s="40" t="s">
        <v>0</v>
      </c>
    </row>
    <row r="4712" spans="1:6" ht="11.25">
      <c r="A4712" s="44">
        <v>39214.31319444445</v>
      </c>
      <c r="D4712" s="40" t="s">
        <v>0</v>
      </c>
      <c r="E4712" s="40" t="s">
        <v>0</v>
      </c>
      <c r="F4712" s="40" t="s">
        <v>0</v>
      </c>
    </row>
    <row r="4713" spans="1:12" ht="11.25">
      <c r="A4713" s="44">
        <v>39214.31736111111</v>
      </c>
      <c r="B4713" s="40" t="s">
        <v>0</v>
      </c>
      <c r="C4713" s="40" t="s">
        <v>0</v>
      </c>
      <c r="L4713" s="40" t="s">
        <v>0</v>
      </c>
    </row>
    <row r="4714" spans="1:12" ht="11.25">
      <c r="A4714" s="44">
        <v>39214.34375</v>
      </c>
      <c r="B4714" s="40" t="s">
        <v>0</v>
      </c>
      <c r="C4714" s="40" t="s">
        <v>0</v>
      </c>
      <c r="L4714" s="40" t="s">
        <v>0</v>
      </c>
    </row>
    <row r="4715" spans="1:6" ht="11.25">
      <c r="A4715" s="44">
        <v>39214.347916666666</v>
      </c>
      <c r="D4715" s="40" t="s">
        <v>0</v>
      </c>
      <c r="E4715" s="40" t="s">
        <v>0</v>
      </c>
      <c r="F4715" s="40" t="s">
        <v>0</v>
      </c>
    </row>
    <row r="4716" spans="1:6" ht="11.25">
      <c r="A4716" s="44">
        <v>39214.40833333333</v>
      </c>
      <c r="D4716" s="40" t="s">
        <v>0</v>
      </c>
      <c r="E4716" s="40" t="s">
        <v>0</v>
      </c>
      <c r="F4716" s="40" t="s">
        <v>0</v>
      </c>
    </row>
    <row r="4717" spans="1:12" ht="11.25">
      <c r="A4717" s="44">
        <v>39214.4125</v>
      </c>
      <c r="B4717" s="40" t="s">
        <v>0</v>
      </c>
      <c r="C4717" s="40" t="s">
        <v>0</v>
      </c>
      <c r="L4717" s="40" t="s">
        <v>0</v>
      </c>
    </row>
    <row r="4718" spans="1:12" ht="11.25">
      <c r="A4718" s="44">
        <v>39214.43541666667</v>
      </c>
      <c r="B4718" s="40" t="s">
        <v>0</v>
      </c>
      <c r="C4718" s="40" t="s">
        <v>0</v>
      </c>
      <c r="L4718" s="40" t="s">
        <v>0</v>
      </c>
    </row>
    <row r="4719" spans="1:6" ht="11.25">
      <c r="A4719" s="44">
        <v>39214.43958333333</v>
      </c>
      <c r="D4719" s="40" t="s">
        <v>0</v>
      </c>
      <c r="E4719" s="40" t="s">
        <v>0</v>
      </c>
      <c r="F4719" s="40" t="s">
        <v>0</v>
      </c>
    </row>
    <row r="4720" spans="1:12" ht="11.25">
      <c r="A4720" s="44">
        <v>39215.635416666664</v>
      </c>
      <c r="D4720" s="40" t="s">
        <v>0</v>
      </c>
      <c r="E4720" s="40" t="s">
        <v>0</v>
      </c>
      <c r="F4720" s="40" t="s">
        <v>0</v>
      </c>
      <c r="L4720" s="40" t="s">
        <v>0</v>
      </c>
    </row>
    <row r="4721" spans="1:9" ht="11.25">
      <c r="A4721" s="44">
        <v>39215.65625</v>
      </c>
      <c r="G4721" s="40" t="s">
        <v>0</v>
      </c>
      <c r="I4721" s="40" t="s">
        <v>0</v>
      </c>
    </row>
    <row r="4722" spans="1:9" ht="11.25">
      <c r="A4722" s="44">
        <v>39216.441666666666</v>
      </c>
      <c r="G4722" s="40" t="s">
        <v>0</v>
      </c>
      <c r="I4722" s="40" t="s">
        <v>0</v>
      </c>
    </row>
    <row r="4723" spans="1:6" ht="11.25">
      <c r="A4723" s="44">
        <v>39216.44930555556</v>
      </c>
      <c r="E4723" s="40" t="s">
        <v>0</v>
      </c>
      <c r="F4723" s="40" t="s">
        <v>0</v>
      </c>
    </row>
    <row r="4724" spans="1:14" ht="11.25">
      <c r="A4724" s="44">
        <v>39216.45277777778</v>
      </c>
      <c r="M4724" s="40" t="s">
        <v>0</v>
      </c>
      <c r="N4724" s="40" t="s">
        <v>0</v>
      </c>
    </row>
    <row r="4725" spans="1:3" ht="11.25">
      <c r="A4725" s="44">
        <v>39217.45486111111</v>
      </c>
      <c r="B4725" s="40" t="s">
        <v>0</v>
      </c>
      <c r="C4725" s="40" t="s">
        <v>0</v>
      </c>
    </row>
    <row r="4726" spans="1:12" ht="11.25">
      <c r="A4726" s="44">
        <v>39217.72708333333</v>
      </c>
      <c r="B4726" s="40" t="s">
        <v>0</v>
      </c>
      <c r="C4726" s="40" t="s">
        <v>0</v>
      </c>
      <c r="D4726" s="40" t="s">
        <v>0</v>
      </c>
      <c r="L4726" s="40" t="s">
        <v>0</v>
      </c>
    </row>
    <row r="4727" spans="1:9" ht="11.25">
      <c r="A4727" s="44">
        <v>39217.740277777775</v>
      </c>
      <c r="G4727" s="40" t="s">
        <v>0</v>
      </c>
      <c r="I4727" s="40" t="s">
        <v>0</v>
      </c>
    </row>
    <row r="4728" spans="1:9" ht="11.25">
      <c r="A4728" s="44">
        <v>39218.46319444444</v>
      </c>
      <c r="G4728" s="40" t="s">
        <v>0</v>
      </c>
      <c r="I4728" s="40" t="s">
        <v>0</v>
      </c>
    </row>
    <row r="4729" spans="1:6" ht="11.25">
      <c r="A4729" s="44">
        <v>39218.46944444445</v>
      </c>
      <c r="D4729" s="40" t="s">
        <v>0</v>
      </c>
      <c r="E4729" s="40" t="s">
        <v>0</v>
      </c>
      <c r="F4729" s="40" t="s">
        <v>0</v>
      </c>
    </row>
    <row r="4730" spans="1:6" ht="11.25">
      <c r="A4730" s="44">
        <v>39218.86388888889</v>
      </c>
      <c r="D4730" s="40" t="s">
        <v>0</v>
      </c>
      <c r="E4730" s="40" t="s">
        <v>0</v>
      </c>
      <c r="F4730" s="40" t="s">
        <v>0</v>
      </c>
    </row>
    <row r="4731" spans="1:9" ht="11.25">
      <c r="A4731" s="44">
        <v>39218.86944444444</v>
      </c>
      <c r="G4731" s="40" t="s">
        <v>0</v>
      </c>
      <c r="I4731" s="40" t="s">
        <v>0</v>
      </c>
    </row>
    <row r="4732" spans="1:9" ht="11.25">
      <c r="A4732" s="44">
        <v>39219.243055555555</v>
      </c>
      <c r="I4732" s="40" t="s">
        <v>0</v>
      </c>
    </row>
    <row r="4733" spans="1:9" ht="11.25">
      <c r="A4733" s="44">
        <v>39219.29375</v>
      </c>
      <c r="I4733" s="40" t="s">
        <v>0</v>
      </c>
    </row>
    <row r="4734" spans="1:9" ht="11.25">
      <c r="A4734" s="44">
        <v>39219.32708333333</v>
      </c>
      <c r="I4734" s="42" t="s">
        <v>1</v>
      </c>
    </row>
    <row r="4735" spans="1:9" ht="11.25">
      <c r="A4735" s="44">
        <v>39219.376388888886</v>
      </c>
      <c r="I4735" s="42" t="s">
        <v>1</v>
      </c>
    </row>
    <row r="4736" spans="1:9" ht="11.25">
      <c r="A4736" s="44">
        <v>39219.40833333333</v>
      </c>
      <c r="I4736" s="40" t="s">
        <v>0</v>
      </c>
    </row>
    <row r="4737" spans="1:9" ht="11.25">
      <c r="A4737" s="44">
        <v>39219.47638888889</v>
      </c>
      <c r="I4737" s="40" t="s">
        <v>0</v>
      </c>
    </row>
    <row r="4738" spans="1:6" ht="11.25">
      <c r="A4738" s="44">
        <v>39219.48333333333</v>
      </c>
      <c r="D4738" s="40" t="s">
        <v>0</v>
      </c>
      <c r="E4738" s="40" t="s">
        <v>0</v>
      </c>
      <c r="F4738" s="40" t="s">
        <v>0</v>
      </c>
    </row>
    <row r="4739" spans="1:12" ht="11.25">
      <c r="A4739" s="44">
        <v>39219.48888888889</v>
      </c>
      <c r="B4739" s="40" t="s">
        <v>0</v>
      </c>
      <c r="C4739" s="40" t="s">
        <v>0</v>
      </c>
      <c r="L4739" s="40" t="s">
        <v>0</v>
      </c>
    </row>
    <row r="4740" spans="1:12" ht="11.25">
      <c r="A4740" s="44">
        <v>39219.70763888889</v>
      </c>
      <c r="B4740" s="40" t="s">
        <v>0</v>
      </c>
      <c r="C4740" s="43">
        <v>1</v>
      </c>
      <c r="L4740" s="40" t="s">
        <v>0</v>
      </c>
    </row>
    <row r="4741" spans="1:6" ht="11.25">
      <c r="A4741" s="44">
        <v>39219.714583333334</v>
      </c>
      <c r="D4741" s="40" t="s">
        <v>0</v>
      </c>
      <c r="E4741" s="40" t="s">
        <v>0</v>
      </c>
      <c r="F4741" s="40" t="s">
        <v>0</v>
      </c>
    </row>
    <row r="4742" spans="1:9" ht="11.25">
      <c r="A4742" s="44">
        <v>39220.29027777778</v>
      </c>
      <c r="I4742" s="40" t="s">
        <v>0</v>
      </c>
    </row>
    <row r="4743" spans="1:9" ht="11.25">
      <c r="A4743" s="44">
        <v>39220.35833333333</v>
      </c>
      <c r="I4743" s="42" t="s">
        <v>1</v>
      </c>
    </row>
    <row r="4744" spans="1:9" ht="11.25">
      <c r="A4744" s="44">
        <v>39220.39861111111</v>
      </c>
      <c r="I4744" s="40" t="s">
        <v>0</v>
      </c>
    </row>
    <row r="4745" spans="1:9" ht="11.25">
      <c r="A4745" s="44">
        <v>39220.4625</v>
      </c>
      <c r="G4745" s="40" t="s">
        <v>0</v>
      </c>
      <c r="I4745" s="40" t="s">
        <v>0</v>
      </c>
    </row>
    <row r="4746" spans="1:6" ht="11.25">
      <c r="A4746" s="44">
        <v>39220.46944444445</v>
      </c>
      <c r="D4746" s="40" t="s">
        <v>0</v>
      </c>
      <c r="E4746" s="40" t="s">
        <v>0</v>
      </c>
      <c r="F4746" s="40" t="s">
        <v>0</v>
      </c>
    </row>
    <row r="4747" spans="1:12" ht="11.25">
      <c r="A4747" s="44">
        <v>39220.47708333333</v>
      </c>
      <c r="B4747" s="40" t="s">
        <v>0</v>
      </c>
      <c r="C4747" s="40" t="s">
        <v>0</v>
      </c>
      <c r="L4747" s="40" t="s">
        <v>0</v>
      </c>
    </row>
    <row r="4748" spans="1:12" ht="11.25">
      <c r="A4748" s="44">
        <v>39220.63680555556</v>
      </c>
      <c r="B4748" s="40" t="s">
        <v>0</v>
      </c>
      <c r="C4748" s="40" t="s">
        <v>0</v>
      </c>
      <c r="L4748" s="40" t="s">
        <v>0</v>
      </c>
    </row>
    <row r="4749" spans="1:6" ht="11.25">
      <c r="A4749" s="44">
        <v>39220.64375</v>
      </c>
      <c r="D4749" s="40" t="s">
        <v>0</v>
      </c>
      <c r="E4749" s="40" t="s">
        <v>0</v>
      </c>
      <c r="F4749" s="40" t="s">
        <v>0</v>
      </c>
    </row>
    <row r="4750" spans="1:14" ht="11.25">
      <c r="A4750" s="44">
        <v>39220.654861111114</v>
      </c>
      <c r="M4750" s="42" t="s">
        <v>1</v>
      </c>
      <c r="N4750" s="42" t="s">
        <v>1</v>
      </c>
    </row>
    <row r="4751" spans="1:12" ht="11.25">
      <c r="A4751" s="44">
        <v>39220.947916666664</v>
      </c>
      <c r="B4751" s="40" t="s">
        <v>0</v>
      </c>
      <c r="C4751" s="40" t="s">
        <v>0</v>
      </c>
      <c r="L4751" s="40" t="s">
        <v>0</v>
      </c>
    </row>
    <row r="4752" spans="1:6" ht="11.25">
      <c r="A4752" s="44">
        <v>39220.95416666667</v>
      </c>
      <c r="D4752" s="40" t="s">
        <v>0</v>
      </c>
      <c r="E4752" s="40" t="s">
        <v>0</v>
      </c>
      <c r="F4752" s="40" t="s">
        <v>0</v>
      </c>
    </row>
    <row r="4753" spans="1:9" ht="11.25">
      <c r="A4753" s="44">
        <v>39220.9625</v>
      </c>
      <c r="G4753" s="40" t="s">
        <v>0</v>
      </c>
      <c r="I4753" s="40" t="s">
        <v>0</v>
      </c>
    </row>
    <row r="4754" spans="1:9" ht="11.25">
      <c r="A4754" s="44">
        <v>39221.638194444444</v>
      </c>
      <c r="I4754" s="40" t="s">
        <v>0</v>
      </c>
    </row>
    <row r="4755" spans="1:9" ht="11.25">
      <c r="A4755" s="44">
        <v>39223.43541666667</v>
      </c>
      <c r="G4755" s="40" t="s">
        <v>0</v>
      </c>
      <c r="I4755" s="40" t="s">
        <v>0</v>
      </c>
    </row>
    <row r="4756" spans="1:6" ht="11.25">
      <c r="A4756" s="44">
        <v>39223.441666666666</v>
      </c>
      <c r="D4756" s="40" t="s">
        <v>0</v>
      </c>
      <c r="E4756" s="40" t="s">
        <v>0</v>
      </c>
      <c r="F4756" s="40" t="s">
        <v>0</v>
      </c>
    </row>
    <row r="4757" spans="1:12" ht="11.25">
      <c r="A4757" s="44">
        <v>39223.447916666664</v>
      </c>
      <c r="B4757" s="40" t="s">
        <v>0</v>
      </c>
      <c r="C4757" s="40" t="s">
        <v>0</v>
      </c>
      <c r="L4757" s="40" t="s">
        <v>0</v>
      </c>
    </row>
    <row r="4758" spans="1:12" ht="11.25">
      <c r="A4758" s="44">
        <v>39223.717361111114</v>
      </c>
      <c r="B4758" s="40" t="s">
        <v>0</v>
      </c>
      <c r="C4758" s="40" t="s">
        <v>0</v>
      </c>
      <c r="D4758" s="40" t="s">
        <v>0</v>
      </c>
      <c r="L4758" s="40" t="s">
        <v>0</v>
      </c>
    </row>
    <row r="4759" spans="1:14" ht="11.25">
      <c r="A4759" s="44">
        <v>39223.72638888889</v>
      </c>
      <c r="M4759" s="42" t="s">
        <v>1</v>
      </c>
      <c r="N4759" s="42" t="s">
        <v>1</v>
      </c>
    </row>
    <row r="4760" spans="1:12" ht="11.25">
      <c r="A4760" s="44">
        <v>39224.43541666667</v>
      </c>
      <c r="D4760" s="40" t="s">
        <v>0</v>
      </c>
      <c r="L4760" s="40" t="s">
        <v>0</v>
      </c>
    </row>
    <row r="4761" spans="1:14" ht="11.25">
      <c r="A4761" s="44">
        <v>39224.44236111111</v>
      </c>
      <c r="M4761" s="40" t="s">
        <v>0</v>
      </c>
      <c r="N4761" s="40" t="s">
        <v>0</v>
      </c>
    </row>
    <row r="4762" spans="1:14" ht="11.25">
      <c r="A4762" s="44">
        <v>39224.78680555556</v>
      </c>
      <c r="M4762" s="42" t="s">
        <v>1</v>
      </c>
      <c r="N4762" s="42" t="s">
        <v>1</v>
      </c>
    </row>
    <row r="4763" spans="1:12" ht="11.25">
      <c r="A4763" s="44">
        <v>39224.90555555555</v>
      </c>
      <c r="B4763" s="40" t="s">
        <v>0</v>
      </c>
      <c r="C4763" s="40" t="s">
        <v>0</v>
      </c>
      <c r="L4763" s="40" t="s">
        <v>0</v>
      </c>
    </row>
    <row r="4764" spans="1:6" ht="11.25">
      <c r="A4764" s="44">
        <v>39224.91388888889</v>
      </c>
      <c r="D4764" s="40" t="s">
        <v>0</v>
      </c>
      <c r="E4764" s="40" t="s">
        <v>0</v>
      </c>
      <c r="F4764" s="40" t="s">
        <v>0</v>
      </c>
    </row>
    <row r="4765" spans="1:9" ht="11.25">
      <c r="A4765" s="44">
        <v>39224.92083333333</v>
      </c>
      <c r="D4765" s="40"/>
      <c r="E4765" s="40"/>
      <c r="F4765" s="40"/>
      <c r="G4765" s="40" t="s">
        <v>0</v>
      </c>
      <c r="I4765" s="40" t="s">
        <v>0</v>
      </c>
    </row>
    <row r="4766" spans="1:9" ht="11.25">
      <c r="A4766" s="44">
        <v>39226.44236111111</v>
      </c>
      <c r="G4766" s="40" t="s">
        <v>0</v>
      </c>
      <c r="I4766" s="40" t="s">
        <v>0</v>
      </c>
    </row>
    <row r="4767" spans="1:6" ht="11.25">
      <c r="A4767" s="44">
        <v>39226.45</v>
      </c>
      <c r="D4767" s="40" t="s">
        <v>0</v>
      </c>
      <c r="E4767" s="40" t="s">
        <v>0</v>
      </c>
      <c r="F4767" s="43" t="s">
        <v>35</v>
      </c>
    </row>
    <row r="4768" spans="1:12" ht="11.25">
      <c r="A4768" s="44">
        <v>39226.45694444444</v>
      </c>
      <c r="B4768" s="40" t="s">
        <v>0</v>
      </c>
      <c r="C4768" s="40" t="s">
        <v>0</v>
      </c>
      <c r="L4768" s="40" t="s">
        <v>0</v>
      </c>
    </row>
    <row r="4769" spans="1:12" ht="11.25">
      <c r="A4769" s="44">
        <v>39226.96041666667</v>
      </c>
      <c r="B4769" s="40" t="s">
        <v>0</v>
      </c>
      <c r="C4769" s="40" t="s">
        <v>0</v>
      </c>
      <c r="L4769" s="40" t="s">
        <v>0</v>
      </c>
    </row>
    <row r="4770" spans="1:6" ht="11.25">
      <c r="A4770" s="44">
        <v>39226.970138888886</v>
      </c>
      <c r="D4770" s="40" t="s">
        <v>0</v>
      </c>
      <c r="E4770" s="40" t="s">
        <v>0</v>
      </c>
      <c r="F4770" s="40" t="s">
        <v>0</v>
      </c>
    </row>
    <row r="4771" spans="1:9" ht="11.25">
      <c r="A4771" s="44">
        <v>39226.97638888889</v>
      </c>
      <c r="D4771" s="40"/>
      <c r="E4771" s="40"/>
      <c r="F4771" s="40"/>
      <c r="G4771" s="40" t="s">
        <v>0</v>
      </c>
      <c r="I4771" s="40" t="s">
        <v>0</v>
      </c>
    </row>
    <row r="4772" spans="1:9" ht="11.25">
      <c r="A4772" s="44">
        <v>39227.44652777778</v>
      </c>
      <c r="G4772" s="40" t="s">
        <v>0</v>
      </c>
      <c r="I4772" s="40" t="s">
        <v>0</v>
      </c>
    </row>
    <row r="4773" spans="1:6" ht="11.25">
      <c r="A4773" s="44">
        <v>39227.45486111111</v>
      </c>
      <c r="D4773" s="40" t="s">
        <v>0</v>
      </c>
      <c r="E4773" s="40" t="s">
        <v>0</v>
      </c>
      <c r="F4773" s="40" t="s">
        <v>0</v>
      </c>
    </row>
    <row r="4774" spans="1:12" ht="11.25">
      <c r="A4774" s="44">
        <v>39227.46388888889</v>
      </c>
      <c r="B4774" s="40" t="s">
        <v>0</v>
      </c>
      <c r="C4774" s="40" t="s">
        <v>0</v>
      </c>
      <c r="L4774" s="40" t="s">
        <v>0</v>
      </c>
    </row>
    <row r="4775" spans="1:14" ht="11.25">
      <c r="A4775" s="44">
        <v>39227.729166666664</v>
      </c>
      <c r="M4775" s="42" t="s">
        <v>1</v>
      </c>
      <c r="N4775" s="42" t="s">
        <v>1</v>
      </c>
    </row>
    <row r="4776" spans="1:12" ht="11.25">
      <c r="A4776" s="44">
        <v>39227.84861111111</v>
      </c>
      <c r="B4776" s="40" t="s">
        <v>0</v>
      </c>
      <c r="C4776" s="40" t="s">
        <v>0</v>
      </c>
      <c r="L4776" s="40" t="s">
        <v>0</v>
      </c>
    </row>
    <row r="4777" spans="1:6" ht="11.25">
      <c r="A4777" s="44">
        <v>39227.85555555556</v>
      </c>
      <c r="D4777" s="40" t="s">
        <v>0</v>
      </c>
      <c r="E4777" s="40" t="s">
        <v>0</v>
      </c>
      <c r="F4777" s="40" t="s">
        <v>0</v>
      </c>
    </row>
    <row r="4778" spans="1:9" ht="11.25">
      <c r="A4778" s="44">
        <v>39227.861805555556</v>
      </c>
      <c r="D4778" s="40"/>
      <c r="E4778" s="40"/>
      <c r="F4778" s="40"/>
      <c r="G4778" s="40" t="s">
        <v>0</v>
      </c>
      <c r="I4778" s="40" t="s">
        <v>0</v>
      </c>
    </row>
    <row r="4779" spans="1:12" ht="11.25">
      <c r="A4779" s="44">
        <v>39228.6375</v>
      </c>
      <c r="D4779" s="40" t="s">
        <v>0</v>
      </c>
      <c r="E4779" s="40" t="s">
        <v>0</v>
      </c>
      <c r="F4779" s="40" t="s">
        <v>0</v>
      </c>
      <c r="L4779" s="40" t="s">
        <v>0</v>
      </c>
    </row>
    <row r="4780" spans="1:12" ht="11.25">
      <c r="A4780" s="44">
        <v>39228.666666666664</v>
      </c>
      <c r="B4780" s="40" t="s">
        <v>0</v>
      </c>
      <c r="C4780" s="40" t="s">
        <v>0</v>
      </c>
      <c r="L4780" s="40" t="s">
        <v>0</v>
      </c>
    </row>
    <row r="4781" spans="1:6" ht="11.25">
      <c r="A4781" s="44">
        <v>39228.67083333333</v>
      </c>
      <c r="D4781" s="40" t="s">
        <v>0</v>
      </c>
      <c r="E4781" s="40" t="s">
        <v>0</v>
      </c>
      <c r="F4781" s="40" t="s">
        <v>0</v>
      </c>
    </row>
    <row r="4782" spans="1:6" ht="11.25">
      <c r="A4782" s="44">
        <v>39228.72986111111</v>
      </c>
      <c r="D4782" s="40" t="s">
        <v>0</v>
      </c>
      <c r="E4782" s="40" t="s">
        <v>0</v>
      </c>
      <c r="F4782" s="40" t="s">
        <v>0</v>
      </c>
    </row>
    <row r="4783" spans="1:12" ht="11.25">
      <c r="A4783" s="44">
        <v>39228.73402777778</v>
      </c>
      <c r="B4783" s="40" t="s">
        <v>0</v>
      </c>
      <c r="C4783" s="40" t="s">
        <v>0</v>
      </c>
      <c r="L4783" s="40" t="s">
        <v>0</v>
      </c>
    </row>
    <row r="4784" spans="1:6" ht="11.25">
      <c r="A4784" s="44">
        <v>39228.76458333333</v>
      </c>
      <c r="D4784" s="40" t="s">
        <v>0</v>
      </c>
      <c r="E4784" s="40" t="s">
        <v>0</v>
      </c>
      <c r="F4784" s="40" t="s">
        <v>0</v>
      </c>
    </row>
    <row r="4785" spans="1:6" ht="11.25">
      <c r="A4785" s="44">
        <v>39228.825</v>
      </c>
      <c r="D4785" s="40" t="s">
        <v>0</v>
      </c>
      <c r="E4785" s="40" t="s">
        <v>0</v>
      </c>
      <c r="F4785" s="40" t="s">
        <v>0</v>
      </c>
    </row>
    <row r="4786" spans="1:12" ht="11.25">
      <c r="A4786" s="44">
        <v>39228.82916666667</v>
      </c>
      <c r="B4786" s="40" t="s">
        <v>0</v>
      </c>
      <c r="C4786" s="40" t="s">
        <v>0</v>
      </c>
      <c r="L4786" s="40" t="s">
        <v>0</v>
      </c>
    </row>
    <row r="4787" spans="1:12" ht="11.25">
      <c r="A4787" s="44">
        <v>39228.854166666664</v>
      </c>
      <c r="B4787" s="40" t="s">
        <v>0</v>
      </c>
      <c r="C4787" s="40" t="s">
        <v>0</v>
      </c>
      <c r="L4787" s="40" t="s">
        <v>0</v>
      </c>
    </row>
    <row r="4788" spans="1:6" ht="11.25">
      <c r="A4788" s="44">
        <v>39228.85833333333</v>
      </c>
      <c r="D4788" s="40" t="s">
        <v>0</v>
      </c>
      <c r="E4788" s="40" t="s">
        <v>0</v>
      </c>
      <c r="F4788" s="40" t="s">
        <v>0</v>
      </c>
    </row>
    <row r="4789" spans="1:6" ht="11.25">
      <c r="A4789" s="44">
        <v>39228.924305555556</v>
      </c>
      <c r="D4789" s="40" t="s">
        <v>0</v>
      </c>
      <c r="E4789" s="40" t="s">
        <v>0</v>
      </c>
      <c r="F4789" s="40" t="s">
        <v>0</v>
      </c>
    </row>
    <row r="4790" spans="1:12" ht="11.25">
      <c r="A4790" s="44">
        <v>39228.92847222222</v>
      </c>
      <c r="B4790" s="40" t="s">
        <v>0</v>
      </c>
      <c r="C4790" s="40" t="s">
        <v>0</v>
      </c>
      <c r="L4790" s="40" t="s">
        <v>0</v>
      </c>
    </row>
    <row r="4791" spans="1:12" ht="11.25">
      <c r="A4791" s="44">
        <v>39228.95625</v>
      </c>
      <c r="B4791" s="40" t="s">
        <v>0</v>
      </c>
      <c r="C4791" s="40" t="s">
        <v>0</v>
      </c>
      <c r="L4791" s="40" t="s">
        <v>0</v>
      </c>
    </row>
    <row r="4792" spans="1:6" ht="11.25">
      <c r="A4792" s="44">
        <v>39228.96041666667</v>
      </c>
      <c r="D4792" s="40" t="s">
        <v>0</v>
      </c>
      <c r="E4792" s="40" t="s">
        <v>0</v>
      </c>
      <c r="F4792" s="40" t="s">
        <v>0</v>
      </c>
    </row>
    <row r="4793" spans="1:9" ht="11.25">
      <c r="A4793" s="44">
        <v>39230.38680555556</v>
      </c>
      <c r="G4793" s="43" t="s">
        <v>35</v>
      </c>
      <c r="I4793" s="40" t="s">
        <v>0</v>
      </c>
    </row>
    <row r="4794" spans="1:12" ht="11.25">
      <c r="A4794" s="44">
        <v>39230.39375</v>
      </c>
      <c r="D4794" s="40" t="s">
        <v>0</v>
      </c>
      <c r="E4794" s="40" t="s">
        <v>0</v>
      </c>
      <c r="F4794" s="43" t="s">
        <v>35</v>
      </c>
      <c r="L4794" s="40" t="s">
        <v>0</v>
      </c>
    </row>
    <row r="4795" spans="1:3" ht="11.25">
      <c r="A4795" s="44">
        <v>39230.555555555555</v>
      </c>
      <c r="B4795" s="40" t="s">
        <v>0</v>
      </c>
      <c r="C4795" s="40" t="s">
        <v>0</v>
      </c>
    </row>
    <row r="4796" spans="1:12" ht="11.25">
      <c r="A4796" s="44">
        <v>39230.71041666667</v>
      </c>
      <c r="D4796" s="40" t="s">
        <v>0</v>
      </c>
      <c r="L4796" s="40" t="s">
        <v>0</v>
      </c>
    </row>
    <row r="4797" spans="1:3" ht="11.25">
      <c r="A4797" s="44">
        <v>39230.7125</v>
      </c>
      <c r="B4797" s="40" t="s">
        <v>0</v>
      </c>
      <c r="C4797" s="40" t="s">
        <v>0</v>
      </c>
    </row>
    <row r="4798" spans="1:14" ht="11.25">
      <c r="A4798" s="44">
        <v>39230.71875</v>
      </c>
      <c r="M4798" s="42" t="s">
        <v>1</v>
      </c>
      <c r="N4798" s="42" t="s">
        <v>1</v>
      </c>
    </row>
    <row r="4799" spans="1:5" ht="11.25">
      <c r="A4799" s="44">
        <v>39230.729166666664</v>
      </c>
      <c r="D4799" s="40" t="s">
        <v>0</v>
      </c>
      <c r="E4799" s="40" t="s">
        <v>0</v>
      </c>
    </row>
    <row r="4800" spans="1:9" ht="11.25">
      <c r="A4800" s="44">
        <v>39230.740277777775</v>
      </c>
      <c r="G4800" s="40" t="s">
        <v>0</v>
      </c>
      <c r="I4800" s="40" t="s">
        <v>0</v>
      </c>
    </row>
    <row r="4801" spans="1:9" ht="11.25">
      <c r="A4801" s="44">
        <v>39231.30625</v>
      </c>
      <c r="I4801" s="42" t="s">
        <v>1</v>
      </c>
    </row>
    <row r="4802" spans="1:9" ht="11.25">
      <c r="A4802" s="44">
        <v>39231.37708333333</v>
      </c>
      <c r="I4802" s="42" t="s">
        <v>1</v>
      </c>
    </row>
    <row r="4803" spans="1:9" ht="11.25">
      <c r="A4803" s="44">
        <v>39231.42013888889</v>
      </c>
      <c r="I4803" s="40" t="s">
        <v>0</v>
      </c>
    </row>
    <row r="4804" spans="1:9" ht="11.25">
      <c r="A4804" s="44">
        <v>39231.43541666667</v>
      </c>
      <c r="G4804" s="40" t="s">
        <v>0</v>
      </c>
      <c r="I4804" s="40" t="s">
        <v>0</v>
      </c>
    </row>
    <row r="4805" spans="1:6" ht="11.25">
      <c r="A4805" s="44">
        <v>39231.44236111111</v>
      </c>
      <c r="D4805" s="40" t="s">
        <v>0</v>
      </c>
      <c r="E4805" s="40" t="s">
        <v>0</v>
      </c>
      <c r="F4805" s="40" t="s">
        <v>0</v>
      </c>
    </row>
    <row r="4806" spans="1:12" ht="11.25">
      <c r="A4806" s="44">
        <v>39231.44930555556</v>
      </c>
      <c r="B4806" s="40" t="s">
        <v>0</v>
      </c>
      <c r="C4806" s="40" t="s">
        <v>0</v>
      </c>
      <c r="L4806" s="40" t="s">
        <v>0</v>
      </c>
    </row>
    <row r="4807" spans="1:9" ht="11.25">
      <c r="A4807" s="44">
        <v>39231.48611111111</v>
      </c>
      <c r="I4807" s="40" t="s">
        <v>0</v>
      </c>
    </row>
    <row r="4808" spans="1:12" ht="11.25">
      <c r="A4808" s="44">
        <v>39231.88125</v>
      </c>
      <c r="B4808" s="40" t="s">
        <v>0</v>
      </c>
      <c r="C4808" s="40" t="s">
        <v>0</v>
      </c>
      <c r="L4808" s="40" t="s">
        <v>0</v>
      </c>
    </row>
    <row r="4809" spans="1:6" ht="11.25">
      <c r="A4809" s="44">
        <v>39231.88958333333</v>
      </c>
      <c r="D4809" s="40" t="s">
        <v>0</v>
      </c>
      <c r="E4809" s="40" t="s">
        <v>0</v>
      </c>
      <c r="F4809" s="40" t="s">
        <v>0</v>
      </c>
    </row>
    <row r="4810" spans="1:9" ht="11.25">
      <c r="A4810" s="44">
        <v>39231.895833333336</v>
      </c>
      <c r="G4810" s="40" t="s">
        <v>0</v>
      </c>
      <c r="I4810" s="40" t="s">
        <v>0</v>
      </c>
    </row>
    <row r="4811" spans="1:9" ht="11.25">
      <c r="A4811" s="44">
        <v>39232.44097222222</v>
      </c>
      <c r="G4811" s="40" t="s">
        <v>0</v>
      </c>
      <c r="I4811" s="40" t="s">
        <v>0</v>
      </c>
    </row>
    <row r="4812" spans="1:6" ht="11.25">
      <c r="A4812" s="44">
        <v>39232.44930555556</v>
      </c>
      <c r="D4812" s="40" t="s">
        <v>0</v>
      </c>
      <c r="E4812" s="40" t="s">
        <v>0</v>
      </c>
      <c r="F4812" s="40" t="s">
        <v>0</v>
      </c>
    </row>
    <row r="4813" spans="1:12" ht="11.25">
      <c r="A4813" s="44">
        <v>39232.45625</v>
      </c>
      <c r="B4813" s="40" t="s">
        <v>0</v>
      </c>
      <c r="C4813" s="40" t="s">
        <v>0</v>
      </c>
      <c r="L4813" s="40" t="s">
        <v>0</v>
      </c>
    </row>
    <row r="4814" spans="1:12" ht="11.25">
      <c r="A4814" s="44">
        <v>39232.56180555555</v>
      </c>
      <c r="B4814" s="40" t="s">
        <v>0</v>
      </c>
      <c r="C4814" s="40" t="s">
        <v>0</v>
      </c>
      <c r="D4814" s="40" t="s">
        <v>0</v>
      </c>
      <c r="L4814" s="40" t="s">
        <v>0</v>
      </c>
    </row>
    <row r="4815" spans="1:14" ht="11.25">
      <c r="A4815" s="44">
        <v>39232.58125</v>
      </c>
      <c r="M4815" s="40" t="s">
        <v>0</v>
      </c>
      <c r="N4815" s="40" t="s">
        <v>0</v>
      </c>
    </row>
    <row r="4816" spans="1:12" ht="11.25">
      <c r="A4816" s="44">
        <v>39232.69027777778</v>
      </c>
      <c r="B4816" s="40" t="s">
        <v>0</v>
      </c>
      <c r="C4816" s="40" t="s">
        <v>0</v>
      </c>
      <c r="L4816" s="40" t="s">
        <v>0</v>
      </c>
    </row>
    <row r="4817" spans="1:6" ht="11.25">
      <c r="A4817" s="44">
        <v>39232.69583333333</v>
      </c>
      <c r="D4817" s="40" t="s">
        <v>0</v>
      </c>
      <c r="E4817" s="40" t="s">
        <v>0</v>
      </c>
      <c r="F4817" s="40" t="s">
        <v>0</v>
      </c>
    </row>
    <row r="4818" spans="1:9" ht="11.25">
      <c r="A4818" s="44">
        <v>39233.30347222222</v>
      </c>
      <c r="I4818" s="42" t="s">
        <v>1</v>
      </c>
    </row>
    <row r="4819" spans="1:9" ht="11.25">
      <c r="A4819" s="44">
        <v>39233.333333333336</v>
      </c>
      <c r="I4819" s="42" t="s">
        <v>1</v>
      </c>
    </row>
    <row r="4820" spans="1:9" ht="11.25">
      <c r="A4820" s="44">
        <v>39233.47708333333</v>
      </c>
      <c r="G4820" s="40" t="s">
        <v>0</v>
      </c>
      <c r="I4820" s="40" t="s">
        <v>0</v>
      </c>
    </row>
    <row r="4821" spans="1:6" ht="11.25">
      <c r="A4821" s="44">
        <v>39233.48402777778</v>
      </c>
      <c r="D4821" s="40" t="s">
        <v>0</v>
      </c>
      <c r="E4821" s="40" t="s">
        <v>0</v>
      </c>
      <c r="F4821" s="40" t="s">
        <v>0</v>
      </c>
    </row>
    <row r="4822" spans="1:12" ht="11.25">
      <c r="A4822" s="44">
        <v>39233.49097222222</v>
      </c>
      <c r="B4822" s="40" t="s">
        <v>0</v>
      </c>
      <c r="C4822" s="40" t="s">
        <v>0</v>
      </c>
      <c r="L4822" s="40" t="s">
        <v>0</v>
      </c>
    </row>
    <row r="4823" spans="1:9" ht="11.25">
      <c r="A4823" s="44">
        <v>39234.285416666666</v>
      </c>
      <c r="I4823" s="42" t="s">
        <v>1</v>
      </c>
    </row>
    <row r="4824" spans="1:9" ht="11.25">
      <c r="A4824" s="44">
        <v>39234.31319444445</v>
      </c>
      <c r="I4824" s="42" t="s">
        <v>1</v>
      </c>
    </row>
    <row r="4825" spans="1:9" ht="11.25">
      <c r="A4825" s="44">
        <v>39234.33611111111</v>
      </c>
      <c r="I4825" s="42" t="s">
        <v>1</v>
      </c>
    </row>
    <row r="4826" spans="1:9" ht="11.25">
      <c r="A4826" s="44">
        <v>39234.3625</v>
      </c>
      <c r="I4826" s="42" t="s">
        <v>1</v>
      </c>
    </row>
    <row r="4827" spans="1:9" ht="11.25">
      <c r="A4827" s="44">
        <v>39234.41111111111</v>
      </c>
      <c r="I4827" s="40" t="s">
        <v>0</v>
      </c>
    </row>
    <row r="4828" spans="1:9" ht="11.25">
      <c r="A4828" s="44">
        <v>39234.43263888889</v>
      </c>
      <c r="I4828" s="40" t="s">
        <v>0</v>
      </c>
    </row>
    <row r="4829" spans="1:9" ht="11.25">
      <c r="A4829" s="44">
        <v>39234.45138888889</v>
      </c>
      <c r="I4829" s="40" t="s">
        <v>0</v>
      </c>
    </row>
    <row r="4830" spans="1:9" ht="11.25">
      <c r="A4830" s="44">
        <v>39234.46666666667</v>
      </c>
      <c r="I4830" s="40" t="s">
        <v>0</v>
      </c>
    </row>
    <row r="4831" spans="1:9" ht="11.25">
      <c r="A4831" s="44">
        <v>39234.48888888889</v>
      </c>
      <c r="I4831" s="40" t="s">
        <v>0</v>
      </c>
    </row>
    <row r="4832" spans="1:3" ht="11.25">
      <c r="A4832" s="44">
        <v>39234.52638888889</v>
      </c>
      <c r="C4832" s="40" t="s">
        <v>0</v>
      </c>
    </row>
    <row r="4833" spans="1:9" ht="11.25">
      <c r="A4833" s="44">
        <v>39234.600694444445</v>
      </c>
      <c r="I4833" s="40" t="s">
        <v>0</v>
      </c>
    </row>
    <row r="4834" spans="1:9" ht="11.25">
      <c r="A4834" s="44">
        <v>39234.61736111111</v>
      </c>
      <c r="I4834" s="40" t="s">
        <v>0</v>
      </c>
    </row>
    <row r="4835" spans="1:9" ht="11.25">
      <c r="A4835" s="44">
        <v>39234.64722222222</v>
      </c>
      <c r="I4835" s="40" t="s">
        <v>0</v>
      </c>
    </row>
    <row r="4836" spans="1:14" ht="11.25">
      <c r="A4836" s="44">
        <v>39234.65069444444</v>
      </c>
      <c r="I4836" s="40"/>
      <c r="M4836" s="42" t="s">
        <v>1</v>
      </c>
      <c r="N4836" s="42" t="s">
        <v>1</v>
      </c>
    </row>
    <row r="4837" spans="1:9" ht="11.25">
      <c r="A4837" s="44">
        <v>39234.67291666667</v>
      </c>
      <c r="I4837" s="40" t="s">
        <v>0</v>
      </c>
    </row>
    <row r="4838" spans="1:12" ht="11.25">
      <c r="A4838" s="44">
        <v>39234.675</v>
      </c>
      <c r="B4838" s="40" t="s">
        <v>0</v>
      </c>
      <c r="C4838" s="40" t="s">
        <v>0</v>
      </c>
      <c r="D4838" s="40" t="s">
        <v>0</v>
      </c>
      <c r="L4838" s="40" t="s">
        <v>0</v>
      </c>
    </row>
    <row r="4839" spans="1:12" ht="11.25">
      <c r="A4839" s="44">
        <v>39234.71041666667</v>
      </c>
      <c r="B4839" s="40" t="s">
        <v>0</v>
      </c>
      <c r="C4839" s="40" t="s">
        <v>0</v>
      </c>
      <c r="L4839" s="40" t="s">
        <v>0</v>
      </c>
    </row>
    <row r="4840" spans="1:6" ht="11.25">
      <c r="A4840" s="44">
        <v>39234.720138888886</v>
      </c>
      <c r="D4840" s="40" t="s">
        <v>0</v>
      </c>
      <c r="E4840" s="40" t="s">
        <v>0</v>
      </c>
      <c r="F4840" s="40" t="s">
        <v>0</v>
      </c>
    </row>
    <row r="4841" spans="1:9" ht="11.25">
      <c r="A4841" s="44">
        <v>39234.72083333333</v>
      </c>
      <c r="I4841" s="40" t="s">
        <v>0</v>
      </c>
    </row>
    <row r="4842" spans="1:9" ht="11.25">
      <c r="A4842" s="44">
        <v>39234.72986111111</v>
      </c>
      <c r="G4842" s="40" t="s">
        <v>0</v>
      </c>
      <c r="I4842" s="40" t="s">
        <v>0</v>
      </c>
    </row>
    <row r="4843" spans="1:9" ht="11.25">
      <c r="A4843" s="44">
        <v>39234.74652777778</v>
      </c>
      <c r="I4843" s="40" t="s">
        <v>0</v>
      </c>
    </row>
    <row r="4844" spans="1:9" ht="11.25">
      <c r="A4844" s="44">
        <v>39234.76944444444</v>
      </c>
      <c r="I4844" s="40" t="s">
        <v>0</v>
      </c>
    </row>
    <row r="4845" spans="1:9" ht="11.25">
      <c r="A4845" s="44">
        <v>39234.80138888889</v>
      </c>
      <c r="I4845" s="40" t="s">
        <v>0</v>
      </c>
    </row>
    <row r="4846" spans="1:9" ht="11.25">
      <c r="A4846" s="44">
        <v>39236.561111111114</v>
      </c>
      <c r="G4846" s="40" t="s">
        <v>0</v>
      </c>
      <c r="I4846" s="40" t="s">
        <v>0</v>
      </c>
    </row>
    <row r="4847" spans="1:6" ht="11.25">
      <c r="A4847" s="44">
        <v>39236.56736111111</v>
      </c>
      <c r="D4847" s="40" t="s">
        <v>0</v>
      </c>
      <c r="E4847" s="40" t="s">
        <v>0</v>
      </c>
      <c r="F4847" s="40" t="s">
        <v>0</v>
      </c>
    </row>
    <row r="4848" spans="1:12" ht="11.25">
      <c r="A4848" s="44">
        <v>39236.572916666664</v>
      </c>
      <c r="B4848" s="40" t="s">
        <v>0</v>
      </c>
      <c r="C4848" s="40" t="s">
        <v>0</v>
      </c>
      <c r="L4848" s="40" t="s">
        <v>0</v>
      </c>
    </row>
    <row r="4849" spans="1:12" ht="11.25">
      <c r="A4849" s="44">
        <v>39236.83888888889</v>
      </c>
      <c r="B4849" s="40" t="s">
        <v>0</v>
      </c>
      <c r="C4849" s="40" t="s">
        <v>0</v>
      </c>
      <c r="L4849" s="40" t="s">
        <v>0</v>
      </c>
    </row>
    <row r="4850" spans="1:6" ht="11.25">
      <c r="A4850" s="44">
        <v>39236.84444444445</v>
      </c>
      <c r="D4850" s="40" t="s">
        <v>0</v>
      </c>
      <c r="E4850" s="40" t="s">
        <v>0</v>
      </c>
      <c r="F4850" s="40" t="s">
        <v>0</v>
      </c>
    </row>
    <row r="4851" spans="1:9" ht="11.25">
      <c r="A4851" s="44">
        <v>39236.850694444445</v>
      </c>
      <c r="G4851" s="40" t="s">
        <v>0</v>
      </c>
      <c r="I4851" s="40" t="s">
        <v>0</v>
      </c>
    </row>
    <row r="4852" spans="1:9" ht="11.25">
      <c r="A4852" s="44">
        <v>39237.229166666664</v>
      </c>
      <c r="I4852" s="40" t="s">
        <v>0</v>
      </c>
    </row>
    <row r="4853" spans="1:9" ht="11.25">
      <c r="A4853" s="44">
        <v>39237.270833333336</v>
      </c>
      <c r="I4853" s="40" t="s">
        <v>0</v>
      </c>
    </row>
    <row r="4854" spans="1:9" ht="11.25">
      <c r="A4854" s="44">
        <v>39237.31180555555</v>
      </c>
      <c r="I4854" s="42" t="s">
        <v>1</v>
      </c>
    </row>
    <row r="4855" spans="1:9" ht="11.25">
      <c r="A4855" s="44">
        <v>39237.356944444444</v>
      </c>
      <c r="I4855" s="42" t="s">
        <v>1</v>
      </c>
    </row>
    <row r="4856" spans="1:9" ht="11.25">
      <c r="A4856" s="44">
        <v>39237.39722222222</v>
      </c>
      <c r="I4856" s="40" t="s">
        <v>0</v>
      </c>
    </row>
    <row r="4857" spans="1:9" ht="11.25">
      <c r="A4857" s="44">
        <v>39237.42291666667</v>
      </c>
      <c r="G4857" s="40" t="s">
        <v>0</v>
      </c>
      <c r="I4857" s="40" t="s">
        <v>0</v>
      </c>
    </row>
    <row r="4858" spans="1:6" ht="11.25">
      <c r="A4858" s="44">
        <v>39237.43125</v>
      </c>
      <c r="D4858" s="40" t="s">
        <v>0</v>
      </c>
      <c r="E4858" s="40" t="s">
        <v>0</v>
      </c>
      <c r="F4858" s="40" t="s">
        <v>0</v>
      </c>
    </row>
    <row r="4859" spans="1:12" ht="11.25">
      <c r="A4859" s="44">
        <v>39237.4375</v>
      </c>
      <c r="B4859" s="40" t="s">
        <v>0</v>
      </c>
      <c r="C4859" s="40" t="s">
        <v>0</v>
      </c>
      <c r="L4859" s="40" t="s">
        <v>0</v>
      </c>
    </row>
    <row r="4860" spans="1:9" ht="11.25">
      <c r="A4860" s="44">
        <v>39237.44583333333</v>
      </c>
      <c r="I4860" s="40" t="s">
        <v>0</v>
      </c>
    </row>
    <row r="4861" spans="1:9" ht="11.25">
      <c r="A4861" s="44">
        <v>39237.47777777778</v>
      </c>
      <c r="I4861" s="40" t="s">
        <v>0</v>
      </c>
    </row>
    <row r="4862" spans="1:9" ht="11.25">
      <c r="A4862" s="44">
        <v>39237.52777777778</v>
      </c>
      <c r="I4862" s="40" t="s">
        <v>0</v>
      </c>
    </row>
    <row r="4863" spans="1:3" ht="11.25">
      <c r="A4863" s="44">
        <v>39237.69097222222</v>
      </c>
      <c r="B4863" s="40" t="s">
        <v>0</v>
      </c>
      <c r="C4863" s="40" t="s">
        <v>0</v>
      </c>
    </row>
    <row r="4864" spans="1:12" ht="11.25">
      <c r="A4864" s="44">
        <v>39237.74236111111</v>
      </c>
      <c r="B4864" s="40" t="s">
        <v>0</v>
      </c>
      <c r="C4864" s="40" t="s">
        <v>0</v>
      </c>
      <c r="L4864" s="40" t="s">
        <v>0</v>
      </c>
    </row>
    <row r="4865" spans="1:6" ht="11.25">
      <c r="A4865" s="44">
        <v>39237.75486111111</v>
      </c>
      <c r="D4865" s="40" t="s">
        <v>0</v>
      </c>
      <c r="E4865" s="40" t="s">
        <v>0</v>
      </c>
      <c r="F4865" s="40" t="s">
        <v>0</v>
      </c>
    </row>
    <row r="4866" spans="1:9" ht="11.25">
      <c r="A4866" s="44">
        <v>39237.763194444444</v>
      </c>
      <c r="G4866" s="40" t="s">
        <v>0</v>
      </c>
      <c r="I4866" s="40" t="s">
        <v>0</v>
      </c>
    </row>
    <row r="4867" spans="1:9" ht="11.25">
      <c r="A4867" s="44">
        <v>39238.29305555556</v>
      </c>
      <c r="I4867" s="40" t="s">
        <v>0</v>
      </c>
    </row>
    <row r="4868" spans="1:9" ht="11.25">
      <c r="A4868" s="44">
        <v>39238.34097222222</v>
      </c>
      <c r="I4868" s="42" t="s">
        <v>1</v>
      </c>
    </row>
    <row r="4869" spans="1:9" ht="11.25">
      <c r="A4869" s="44">
        <v>39238.427083333336</v>
      </c>
      <c r="G4869" s="40" t="s">
        <v>0</v>
      </c>
      <c r="I4869" s="40" t="s">
        <v>0</v>
      </c>
    </row>
    <row r="4870" spans="1:6" ht="11.25">
      <c r="A4870" s="44">
        <v>39238.433333333334</v>
      </c>
      <c r="D4870" s="40" t="s">
        <v>0</v>
      </c>
      <c r="E4870" s="40" t="s">
        <v>0</v>
      </c>
      <c r="F4870" s="40" t="s">
        <v>0</v>
      </c>
    </row>
    <row r="4871" spans="1:12" ht="11.25">
      <c r="A4871" s="44">
        <v>39238.44097222222</v>
      </c>
      <c r="B4871" s="40" t="s">
        <v>0</v>
      </c>
      <c r="C4871" s="40" t="s">
        <v>0</v>
      </c>
      <c r="L4871" s="40" t="s">
        <v>0</v>
      </c>
    </row>
    <row r="4872" spans="1:3" ht="11.25">
      <c r="A4872" s="44">
        <v>39238.67916666667</v>
      </c>
      <c r="B4872" s="40" t="s">
        <v>0</v>
      </c>
      <c r="C4872" s="40" t="s">
        <v>0</v>
      </c>
    </row>
    <row r="4873" spans="1:6" ht="11.25">
      <c r="A4873" s="44">
        <v>39238.68402777778</v>
      </c>
      <c r="D4873" s="40" t="s">
        <v>0</v>
      </c>
      <c r="E4873" s="40" t="s">
        <v>0</v>
      </c>
      <c r="F4873" s="40" t="s">
        <v>0</v>
      </c>
    </row>
    <row r="4874" spans="1:14" ht="11.25">
      <c r="A4874" s="44">
        <v>39238.69583333333</v>
      </c>
      <c r="M4874" s="42" t="s">
        <v>1</v>
      </c>
      <c r="N4874" s="42" t="s">
        <v>1</v>
      </c>
    </row>
    <row r="4875" spans="1:9" ht="11.25">
      <c r="A4875" s="44">
        <v>39239.42916666667</v>
      </c>
      <c r="G4875" s="40" t="s">
        <v>0</v>
      </c>
      <c r="I4875" s="40" t="s">
        <v>0</v>
      </c>
    </row>
    <row r="4876" spans="1:6" ht="11.25">
      <c r="A4876" s="44">
        <v>39239.436111111114</v>
      </c>
      <c r="D4876" s="40" t="s">
        <v>0</v>
      </c>
      <c r="E4876" s="40" t="s">
        <v>0</v>
      </c>
      <c r="F4876" s="40" t="s">
        <v>0</v>
      </c>
    </row>
    <row r="4877" spans="1:12" ht="11.25">
      <c r="A4877" s="44">
        <v>39239.44097222222</v>
      </c>
      <c r="B4877" s="40" t="s">
        <v>0</v>
      </c>
      <c r="C4877" s="40" t="s">
        <v>0</v>
      </c>
      <c r="L4877" s="40" t="s">
        <v>0</v>
      </c>
    </row>
    <row r="4878" spans="1:9" ht="11.25">
      <c r="A4878" s="44">
        <v>39239.57013888889</v>
      </c>
      <c r="I4878" s="40" t="s">
        <v>0</v>
      </c>
    </row>
    <row r="4879" spans="1:9" ht="11.25">
      <c r="A4879" s="44">
        <v>39239.65277777778</v>
      </c>
      <c r="I4879" s="40" t="s">
        <v>0</v>
      </c>
    </row>
    <row r="4880" spans="1:9" ht="11.25">
      <c r="A4880" s="44">
        <v>39239.68819444445</v>
      </c>
      <c r="I4880" s="40" t="s">
        <v>0</v>
      </c>
    </row>
    <row r="4881" spans="1:9" ht="11.25">
      <c r="A4881" s="44">
        <v>39239.76111111111</v>
      </c>
      <c r="I4881" s="40" t="s">
        <v>0</v>
      </c>
    </row>
    <row r="4882" spans="1:9" ht="11.25">
      <c r="A4882" s="44">
        <v>39240.424305555556</v>
      </c>
      <c r="G4882" s="40" t="s">
        <v>0</v>
      </c>
      <c r="I4882" s="43" t="s">
        <v>35</v>
      </c>
    </row>
    <row r="4883" spans="1:14" ht="11.25">
      <c r="A4883" s="44">
        <v>39240.43402777778</v>
      </c>
      <c r="M4883" s="40" t="s">
        <v>0</v>
      </c>
      <c r="N4883" s="40" t="s">
        <v>0</v>
      </c>
    </row>
    <row r="4884" spans="1:12" ht="11.25">
      <c r="A4884" s="44">
        <v>39240.67916666667</v>
      </c>
      <c r="B4884" s="40" t="s">
        <v>0</v>
      </c>
      <c r="C4884" s="40" t="s">
        <v>0</v>
      </c>
      <c r="L4884" s="40" t="s">
        <v>0</v>
      </c>
    </row>
    <row r="4885" ht="11.25">
      <c r="A4885" s="44">
        <v>39240.68541666667</v>
      </c>
    </row>
    <row r="4886" spans="1:6" ht="11.25">
      <c r="A4886" s="44">
        <v>39240.708333333336</v>
      </c>
      <c r="D4886" s="40" t="s">
        <v>0</v>
      </c>
      <c r="E4886" s="40" t="s">
        <v>0</v>
      </c>
      <c r="F4886" s="43" t="s">
        <v>35</v>
      </c>
    </row>
    <row r="4887" spans="1:9" ht="11.25">
      <c r="A4887" s="44">
        <v>39241.44097222222</v>
      </c>
      <c r="G4887" s="40" t="s">
        <v>0</v>
      </c>
      <c r="I4887" s="40" t="s">
        <v>0</v>
      </c>
    </row>
    <row r="4888" spans="1:2" ht="11.25">
      <c r="A4888" s="44">
        <v>39241.72777777778</v>
      </c>
      <c r="B4888" s="40" t="s">
        <v>0</v>
      </c>
    </row>
    <row r="4889" spans="1:14" ht="11.25">
      <c r="A4889" s="44">
        <v>39248.600694444445</v>
      </c>
      <c r="M4889" s="42" t="s">
        <v>1</v>
      </c>
      <c r="N4889" s="42" t="s">
        <v>1</v>
      </c>
    </row>
    <row r="4890" spans="1:6" ht="11.25">
      <c r="A4890" s="44">
        <v>39248.614583333336</v>
      </c>
      <c r="E4890" s="40" t="s">
        <v>0</v>
      </c>
      <c r="F4890" s="40" t="s">
        <v>0</v>
      </c>
    </row>
    <row r="4891" spans="1:9" ht="11.25">
      <c r="A4891" s="44">
        <v>39248.64236111111</v>
      </c>
      <c r="G4891" s="40" t="s">
        <v>0</v>
      </c>
      <c r="I4891" s="40" t="s">
        <v>0</v>
      </c>
    </row>
    <row r="4892" spans="1:9" ht="11.25">
      <c r="A4892" s="44">
        <v>39251.268055555556</v>
      </c>
      <c r="I4892" s="40" t="s">
        <v>0</v>
      </c>
    </row>
    <row r="4893" spans="1:9" ht="11.25">
      <c r="A4893" s="44">
        <v>39251.32083333333</v>
      </c>
      <c r="I4893" s="43" t="s">
        <v>32</v>
      </c>
    </row>
    <row r="4894" spans="1:9" ht="11.25">
      <c r="A4894" s="44">
        <v>39251.35486111111</v>
      </c>
      <c r="I4894" s="40" t="s">
        <v>0</v>
      </c>
    </row>
    <row r="4895" spans="1:9" ht="11.25">
      <c r="A4895" s="44">
        <v>39251.40694444445</v>
      </c>
      <c r="I4895" s="40" t="s">
        <v>0</v>
      </c>
    </row>
    <row r="4896" spans="1:9" ht="11.25">
      <c r="A4896" s="44">
        <v>39251.42847222222</v>
      </c>
      <c r="G4896" s="40" t="s">
        <v>0</v>
      </c>
      <c r="I4896" s="40" t="s">
        <v>0</v>
      </c>
    </row>
    <row r="4897" spans="1:5" ht="11.25">
      <c r="A4897" s="44">
        <v>39251.43541666667</v>
      </c>
      <c r="D4897" s="40" t="s">
        <v>0</v>
      </c>
      <c r="E4897" s="40" t="s">
        <v>0</v>
      </c>
    </row>
    <row r="4898" spans="1:9" ht="11.25">
      <c r="A4898" s="44">
        <v>39251.4375</v>
      </c>
      <c r="I4898" s="40" t="s">
        <v>0</v>
      </c>
    </row>
    <row r="4899" spans="1:6" ht="11.25">
      <c r="A4899" s="44">
        <v>39251.44236111111</v>
      </c>
      <c r="F4899" s="40" t="s">
        <v>0</v>
      </c>
    </row>
    <row r="4900" spans="1:12" ht="11.25">
      <c r="A4900" s="44">
        <v>39251.45</v>
      </c>
      <c r="B4900" s="40" t="s">
        <v>0</v>
      </c>
      <c r="C4900" s="40" t="s">
        <v>0</v>
      </c>
      <c r="L4900" s="40" t="s">
        <v>0</v>
      </c>
    </row>
    <row r="4901" spans="1:9" ht="11.25">
      <c r="A4901" s="44">
        <v>39251.4875</v>
      </c>
      <c r="I4901" s="40" t="s">
        <v>0</v>
      </c>
    </row>
    <row r="4902" spans="1:9" ht="11.25">
      <c r="A4902" s="44">
        <v>39251.52013888889</v>
      </c>
      <c r="I4902" s="40" t="s">
        <v>0</v>
      </c>
    </row>
    <row r="4903" spans="1:14" ht="11.25">
      <c r="A4903" s="44">
        <v>39251.663194444445</v>
      </c>
      <c r="M4903" s="40" t="s">
        <v>0</v>
      </c>
      <c r="N4903" s="40" t="s">
        <v>0</v>
      </c>
    </row>
    <row r="4904" spans="1:3" ht="11.25">
      <c r="A4904" s="44">
        <v>39251.70486111111</v>
      </c>
      <c r="B4904" s="40" t="s">
        <v>0</v>
      </c>
      <c r="C4904" s="40" t="s">
        <v>0</v>
      </c>
    </row>
    <row r="4905" spans="1:9" ht="11.25">
      <c r="A4905" s="44">
        <v>39252.21041666667</v>
      </c>
      <c r="I4905" s="40" t="s">
        <v>0</v>
      </c>
    </row>
    <row r="4906" spans="1:9" ht="11.25">
      <c r="A4906" s="44">
        <v>39252.32986111111</v>
      </c>
      <c r="I4906" s="40" t="s">
        <v>0</v>
      </c>
    </row>
    <row r="4907" spans="1:9" ht="11.25">
      <c r="A4907" s="44">
        <v>39252.333333333336</v>
      </c>
      <c r="I4907" s="40" t="s">
        <v>0</v>
      </c>
    </row>
    <row r="4908" spans="1:9" ht="11.25">
      <c r="A4908" s="44">
        <v>39252.39375</v>
      </c>
      <c r="I4908" s="40" t="s">
        <v>0</v>
      </c>
    </row>
    <row r="4909" spans="1:6" ht="11.25">
      <c r="A4909" s="44">
        <v>39252.4</v>
      </c>
      <c r="D4909" s="40" t="s">
        <v>0</v>
      </c>
      <c r="E4909" s="40" t="s">
        <v>0</v>
      </c>
      <c r="F4909" s="40" t="s">
        <v>0</v>
      </c>
    </row>
    <row r="4910" spans="1:12" ht="11.25">
      <c r="A4910" s="44">
        <v>39252.40625</v>
      </c>
      <c r="B4910" s="40" t="s">
        <v>0</v>
      </c>
      <c r="C4910" s="40" t="s">
        <v>0</v>
      </c>
      <c r="L4910" s="40" t="s">
        <v>0</v>
      </c>
    </row>
    <row r="4911" spans="1:9" ht="11.25">
      <c r="A4911" s="44">
        <v>39252.40902777778</v>
      </c>
      <c r="I4911" s="40" t="s">
        <v>0</v>
      </c>
    </row>
    <row r="4912" spans="1:9" ht="11.25">
      <c r="A4912" s="44">
        <v>39252.45</v>
      </c>
      <c r="I4912" s="40" t="s">
        <v>0</v>
      </c>
    </row>
    <row r="4913" spans="1:9" ht="11.25">
      <c r="A4913" s="44">
        <v>39252.52569444444</v>
      </c>
      <c r="I4913" s="40" t="s">
        <v>0</v>
      </c>
    </row>
    <row r="4914" spans="1:14" ht="11.25">
      <c r="A4914" s="44">
        <v>39252.669444444444</v>
      </c>
      <c r="M4914" s="40" t="s">
        <v>0</v>
      </c>
      <c r="N4914" s="40" t="s">
        <v>0</v>
      </c>
    </row>
    <row r="4915" spans="1:12" ht="11.25">
      <c r="A4915" s="44">
        <v>39252.91875</v>
      </c>
      <c r="B4915" s="40" t="s">
        <v>0</v>
      </c>
      <c r="C4915" s="40" t="s">
        <v>0</v>
      </c>
      <c r="L4915" s="40" t="s">
        <v>0</v>
      </c>
    </row>
    <row r="4916" spans="1:6" ht="11.25">
      <c r="A4916" s="44">
        <v>39252.92916666667</v>
      </c>
      <c r="D4916" s="40" t="s">
        <v>0</v>
      </c>
      <c r="E4916" s="40" t="s">
        <v>0</v>
      </c>
      <c r="F4916" s="40" t="s">
        <v>0</v>
      </c>
    </row>
    <row r="4917" spans="1:9" ht="11.25">
      <c r="A4917" s="44">
        <v>39252.936111111114</v>
      </c>
      <c r="G4917" s="40" t="s">
        <v>0</v>
      </c>
      <c r="I4917" s="40" t="s">
        <v>0</v>
      </c>
    </row>
    <row r="4918" spans="1:9" ht="11.25">
      <c r="A4918" s="44">
        <v>39253.42916666667</v>
      </c>
      <c r="G4918" s="40" t="s">
        <v>0</v>
      </c>
      <c r="I4918" s="40" t="s">
        <v>0</v>
      </c>
    </row>
    <row r="4919" spans="1:6" ht="11.25">
      <c r="A4919" s="44">
        <v>39253.436111111114</v>
      </c>
      <c r="D4919" s="40" t="s">
        <v>0</v>
      </c>
      <c r="E4919" s="40" t="s">
        <v>0</v>
      </c>
      <c r="F4919" s="40" t="s">
        <v>0</v>
      </c>
    </row>
    <row r="4920" spans="1:12" ht="11.25">
      <c r="A4920" s="44">
        <v>39253.44236111111</v>
      </c>
      <c r="B4920" s="40" t="s">
        <v>0</v>
      </c>
      <c r="C4920" s="40" t="s">
        <v>0</v>
      </c>
      <c r="L4920" s="40" t="s">
        <v>0</v>
      </c>
    </row>
    <row r="4921" spans="1:14" ht="11.25">
      <c r="A4921" s="44">
        <v>39253.67361111111</v>
      </c>
      <c r="M4921" s="40" t="s">
        <v>0</v>
      </c>
      <c r="N4921" s="40" t="s">
        <v>0</v>
      </c>
    </row>
    <row r="4922" spans="1:14" ht="11.25">
      <c r="A4922" s="44">
        <v>39253.680555555555</v>
      </c>
      <c r="M4922" s="42" t="s">
        <v>1</v>
      </c>
      <c r="N4922" s="42" t="s">
        <v>1</v>
      </c>
    </row>
    <row r="4923" spans="1:3" ht="11.25">
      <c r="A4923" s="44">
        <v>39253.770833333336</v>
      </c>
      <c r="B4923" s="40" t="s">
        <v>0</v>
      </c>
      <c r="C4923" s="40" t="s">
        <v>0</v>
      </c>
    </row>
    <row r="4924" spans="1:9" ht="11.25">
      <c r="A4924" s="44">
        <v>39254.64513888889</v>
      </c>
      <c r="I4924" s="40" t="s">
        <v>0</v>
      </c>
    </row>
    <row r="4925" spans="1:9" ht="11.25">
      <c r="A4925" s="44">
        <v>39254.71527777778</v>
      </c>
      <c r="I4925" s="40" t="s">
        <v>0</v>
      </c>
    </row>
    <row r="4926" spans="1:9" ht="11.25">
      <c r="A4926" s="44">
        <v>39254.756944444445</v>
      </c>
      <c r="I4926" s="40" t="s">
        <v>0</v>
      </c>
    </row>
    <row r="4927" spans="1:9" ht="11.25">
      <c r="A4927" s="44">
        <v>39254.82638888889</v>
      </c>
      <c r="I4927" s="40" t="s">
        <v>0</v>
      </c>
    </row>
    <row r="4928" spans="1:9" ht="11.25">
      <c r="A4928" s="44">
        <v>39255.39444444444</v>
      </c>
      <c r="G4928" s="40" t="s">
        <v>0</v>
      </c>
      <c r="I4928" s="40" t="s">
        <v>0</v>
      </c>
    </row>
    <row r="4929" spans="1:6" ht="11.25">
      <c r="A4929" s="44">
        <v>39255.436111111114</v>
      </c>
      <c r="D4929" s="40" t="s">
        <v>0</v>
      </c>
      <c r="E4929" s="40" t="s">
        <v>0</v>
      </c>
      <c r="F4929" s="40" t="s">
        <v>0</v>
      </c>
    </row>
    <row r="4930" spans="1:12" ht="11.25">
      <c r="A4930" s="44">
        <v>39255.44305555556</v>
      </c>
      <c r="B4930" s="40" t="s">
        <v>0</v>
      </c>
      <c r="C4930" s="40" t="s">
        <v>0</v>
      </c>
      <c r="L4930" s="40" t="s">
        <v>0</v>
      </c>
    </row>
    <row r="4931" spans="1:3" ht="11.25">
      <c r="A4931" s="44">
        <v>39255.51388888889</v>
      </c>
      <c r="B4931" s="40" t="s">
        <v>0</v>
      </c>
      <c r="C4931" s="40" t="s">
        <v>0</v>
      </c>
    </row>
    <row r="4932" spans="1:3" ht="11.25">
      <c r="A4932" s="44">
        <v>39255.84722222222</v>
      </c>
      <c r="B4932" s="40" t="s">
        <v>0</v>
      </c>
      <c r="C4932" s="40" t="s">
        <v>0</v>
      </c>
    </row>
    <row r="4933" spans="1:9" ht="11.25">
      <c r="A4933" s="44">
        <v>39257.52013888889</v>
      </c>
      <c r="G4933" s="40" t="s">
        <v>0</v>
      </c>
      <c r="I4933" s="40" t="s">
        <v>0</v>
      </c>
    </row>
    <row r="4934" spans="1:6" ht="11.25">
      <c r="A4934" s="44">
        <v>39257.52638888889</v>
      </c>
      <c r="D4934" s="40" t="s">
        <v>0</v>
      </c>
      <c r="E4934" s="40" t="s">
        <v>0</v>
      </c>
      <c r="F4934" s="40" t="s">
        <v>0</v>
      </c>
    </row>
    <row r="4935" spans="1:12" ht="11.25">
      <c r="A4935" s="44">
        <v>39257.53402777778</v>
      </c>
      <c r="B4935" s="40" t="s">
        <v>0</v>
      </c>
      <c r="C4935" s="40" t="s">
        <v>0</v>
      </c>
      <c r="L4935" s="40" t="s">
        <v>0</v>
      </c>
    </row>
    <row r="4936" spans="1:12" ht="11.25">
      <c r="A4936" s="44">
        <v>39257.83472222222</v>
      </c>
      <c r="B4936" s="40" t="s">
        <v>0</v>
      </c>
      <c r="C4936" s="40" t="s">
        <v>0</v>
      </c>
      <c r="L4936" s="40" t="s">
        <v>0</v>
      </c>
    </row>
    <row r="4937" spans="1:6" ht="11.25">
      <c r="A4937" s="44">
        <v>39257.83888888889</v>
      </c>
      <c r="D4937" s="40" t="s">
        <v>0</v>
      </c>
      <c r="E4937" s="40" t="s">
        <v>0</v>
      </c>
      <c r="F4937" s="40" t="s">
        <v>0</v>
      </c>
    </row>
    <row r="4938" spans="1:9" ht="11.25">
      <c r="A4938" s="44">
        <v>39258.42986111111</v>
      </c>
      <c r="G4938" s="40" t="s">
        <v>0</v>
      </c>
      <c r="I4938" s="40" t="s">
        <v>0</v>
      </c>
    </row>
    <row r="4939" spans="1:6" ht="11.25">
      <c r="A4939" s="44">
        <v>39258.43680555555</v>
      </c>
      <c r="D4939" s="40" t="s">
        <v>0</v>
      </c>
      <c r="E4939" s="40" t="s">
        <v>0</v>
      </c>
      <c r="F4939" s="40" t="s">
        <v>0</v>
      </c>
    </row>
    <row r="4940" spans="1:12" ht="11.25">
      <c r="A4940" s="44">
        <v>39258.44305555556</v>
      </c>
      <c r="B4940" s="40" t="s">
        <v>0</v>
      </c>
      <c r="C4940" s="40" t="s">
        <v>0</v>
      </c>
      <c r="L4940" s="40" t="s">
        <v>0</v>
      </c>
    </row>
    <row r="4941" spans="1:12" ht="11.25">
      <c r="A4941" s="44">
        <v>39258.86041666667</v>
      </c>
      <c r="B4941" s="40" t="s">
        <v>0</v>
      </c>
      <c r="C4941" s="40" t="s">
        <v>0</v>
      </c>
      <c r="L4941" s="40" t="s">
        <v>0</v>
      </c>
    </row>
    <row r="4942" spans="1:6" ht="11.25">
      <c r="A4942" s="44">
        <v>39258.86666666667</v>
      </c>
      <c r="D4942" s="40" t="s">
        <v>0</v>
      </c>
      <c r="E4942" s="40" t="s">
        <v>0</v>
      </c>
      <c r="F4942" s="40" t="s">
        <v>0</v>
      </c>
    </row>
    <row r="4943" spans="1:9" ht="11.25">
      <c r="A4943" s="44">
        <v>39258.87291666667</v>
      </c>
      <c r="G4943" s="40" t="s">
        <v>0</v>
      </c>
      <c r="I4943" s="40" t="s">
        <v>0</v>
      </c>
    </row>
    <row r="4944" spans="1:9" ht="11.25">
      <c r="A4944" s="44">
        <v>39259.427777777775</v>
      </c>
      <c r="G4944" s="40" t="s">
        <v>0</v>
      </c>
      <c r="I4944" s="40" t="s">
        <v>0</v>
      </c>
    </row>
    <row r="4945" spans="1:6" ht="11.25">
      <c r="A4945" s="44">
        <v>39259.43680555555</v>
      </c>
      <c r="D4945" s="40" t="s">
        <v>0</v>
      </c>
      <c r="E4945" s="40" t="s">
        <v>0</v>
      </c>
      <c r="F4945" s="40" t="s">
        <v>0</v>
      </c>
    </row>
    <row r="4946" spans="1:12" ht="11.25">
      <c r="A4946" s="44">
        <v>39259.44305555556</v>
      </c>
      <c r="B4946" s="40" t="s">
        <v>0</v>
      </c>
      <c r="C4946" s="40" t="s">
        <v>0</v>
      </c>
      <c r="L4946" s="40" t="s">
        <v>0</v>
      </c>
    </row>
    <row r="4947" spans="1:6" ht="11.25">
      <c r="A4947" s="44">
        <v>39259.657638888886</v>
      </c>
      <c r="D4947" s="40" t="s">
        <v>0</v>
      </c>
      <c r="E4947" s="40" t="s">
        <v>0</v>
      </c>
      <c r="F4947" s="40" t="s">
        <v>0</v>
      </c>
    </row>
    <row r="4948" spans="1:12" ht="11.25">
      <c r="A4948" s="44">
        <v>39259.66458333333</v>
      </c>
      <c r="B4948" s="40" t="s">
        <v>0</v>
      </c>
      <c r="C4948" s="40" t="s">
        <v>0</v>
      </c>
      <c r="L4948" s="40" t="s">
        <v>0</v>
      </c>
    </row>
    <row r="4949" spans="1:12" ht="11.25">
      <c r="A4949" s="44">
        <v>39259.75069444445</v>
      </c>
      <c r="B4949" s="40" t="s">
        <v>0</v>
      </c>
      <c r="C4949" s="40" t="s">
        <v>0</v>
      </c>
      <c r="L4949" s="40" t="s">
        <v>0</v>
      </c>
    </row>
    <row r="4950" spans="1:6" ht="11.25">
      <c r="A4950" s="44">
        <v>39259.75833333333</v>
      </c>
      <c r="D4950" s="40" t="s">
        <v>0</v>
      </c>
      <c r="E4950" s="40" t="s">
        <v>0</v>
      </c>
      <c r="F4950" s="40" t="s">
        <v>0</v>
      </c>
    </row>
    <row r="4951" spans="1:9" ht="11.25">
      <c r="A4951" s="44">
        <v>39259.76736111111</v>
      </c>
      <c r="G4951" s="40" t="s">
        <v>0</v>
      </c>
      <c r="I4951" s="40" t="s">
        <v>0</v>
      </c>
    </row>
    <row r="4952" spans="1:9" ht="11.25">
      <c r="A4952" s="44">
        <v>39261.450694444444</v>
      </c>
      <c r="G4952" s="40" t="s">
        <v>0</v>
      </c>
      <c r="I4952" s="40" t="s">
        <v>0</v>
      </c>
    </row>
    <row r="4953" spans="1:6" ht="11.25">
      <c r="A4953" s="44">
        <v>39261.45694444444</v>
      </c>
      <c r="D4953" s="40" t="s">
        <v>0</v>
      </c>
      <c r="E4953" s="40" t="s">
        <v>0</v>
      </c>
      <c r="F4953" s="40" t="s">
        <v>0</v>
      </c>
    </row>
    <row r="4954" spans="1:12" ht="11.25">
      <c r="A4954" s="44">
        <v>39261.46527777778</v>
      </c>
      <c r="B4954" s="40" t="s">
        <v>0</v>
      </c>
      <c r="C4954" s="40" t="s">
        <v>0</v>
      </c>
      <c r="L4954" s="40" t="s">
        <v>0</v>
      </c>
    </row>
    <row r="4955" spans="1:14" ht="11.25">
      <c r="A4955" s="44">
        <v>39261.69097222222</v>
      </c>
      <c r="M4955" s="42" t="s">
        <v>1</v>
      </c>
      <c r="N4955" s="42" t="s">
        <v>1</v>
      </c>
    </row>
    <row r="4956" spans="1:9" ht="11.25">
      <c r="A4956" s="44">
        <v>39262.44236111111</v>
      </c>
      <c r="G4956" s="40" t="s">
        <v>0</v>
      </c>
      <c r="I4956" s="40" t="s">
        <v>0</v>
      </c>
    </row>
    <row r="4957" spans="1:6" ht="11.25">
      <c r="A4957" s="44">
        <v>39262.45</v>
      </c>
      <c r="D4957" s="40" t="s">
        <v>0</v>
      </c>
      <c r="E4957" s="40" t="s">
        <v>0</v>
      </c>
      <c r="F4957" s="40" t="s">
        <v>0</v>
      </c>
    </row>
    <row r="4958" spans="1:12" ht="11.25">
      <c r="A4958" s="44">
        <v>39262.458333333336</v>
      </c>
      <c r="B4958" s="40" t="s">
        <v>0</v>
      </c>
      <c r="C4958" s="40" t="s">
        <v>0</v>
      </c>
      <c r="L4958" s="40" t="s">
        <v>0</v>
      </c>
    </row>
    <row r="4959" spans="1:14" ht="11.25">
      <c r="A4959" s="44">
        <v>39262.708333333336</v>
      </c>
      <c r="M4959" s="42" t="s">
        <v>1</v>
      </c>
      <c r="N4959" s="42" t="s">
        <v>1</v>
      </c>
    </row>
    <row r="4960" spans="1:6" ht="11.25">
      <c r="A4960" s="44">
        <v>39262.720138888886</v>
      </c>
      <c r="E4960" s="40" t="s">
        <v>0</v>
      </c>
      <c r="F4960" s="40" t="s">
        <v>0</v>
      </c>
    </row>
    <row r="4961" spans="1:9" ht="11.25">
      <c r="A4961" s="44">
        <v>39262.72638888889</v>
      </c>
      <c r="G4961" s="40" t="s">
        <v>0</v>
      </c>
      <c r="I4961" s="40" t="s">
        <v>0</v>
      </c>
    </row>
    <row r="4962" spans="1:14" ht="11.25">
      <c r="A4962" s="44">
        <v>39279.666666666664</v>
      </c>
      <c r="M4962" s="40" t="s">
        <v>0</v>
      </c>
      <c r="N4962" s="40" t="s">
        <v>0</v>
      </c>
    </row>
    <row r="4963" spans="1:12" ht="11.25">
      <c r="A4963" s="44">
        <v>39286.41111111111</v>
      </c>
      <c r="D4963" s="40" t="s">
        <v>0</v>
      </c>
      <c r="L4963" s="40" t="s">
        <v>0</v>
      </c>
    </row>
    <row r="4964" spans="1:2" ht="11.25">
      <c r="A4964" s="44">
        <v>39286.495833333334</v>
      </c>
      <c r="B4964" s="40" t="s">
        <v>0</v>
      </c>
    </row>
    <row r="4965" spans="1:14" ht="11.25">
      <c r="A4965" s="44">
        <v>39287.458333333336</v>
      </c>
      <c r="M4965" s="42" t="s">
        <v>1</v>
      </c>
      <c r="N4965" s="42" t="s">
        <v>1</v>
      </c>
    </row>
    <row r="4966" spans="1:14" ht="11.25">
      <c r="A4966" s="44">
        <v>39287.70416666667</v>
      </c>
      <c r="M4966" s="42" t="s">
        <v>1</v>
      </c>
      <c r="N4966" s="42" t="s">
        <v>1</v>
      </c>
    </row>
    <row r="4967" spans="1:3" ht="11.25">
      <c r="A4967" s="44">
        <v>39288.447916666664</v>
      </c>
      <c r="B4967" s="40" t="s">
        <v>0</v>
      </c>
      <c r="C4967" s="42" t="s">
        <v>1</v>
      </c>
    </row>
    <row r="4968" spans="1:14" ht="11.25">
      <c r="A4968" s="44">
        <v>39289.444444444445</v>
      </c>
      <c r="M4968" s="42" t="s">
        <v>1</v>
      </c>
      <c r="N4968" s="42" t="s">
        <v>1</v>
      </c>
    </row>
    <row r="4969" spans="1:14" ht="11.25">
      <c r="A4969" s="44">
        <v>39290.45694444444</v>
      </c>
      <c r="M4969" s="42" t="s">
        <v>1</v>
      </c>
      <c r="N4969" s="42" t="s">
        <v>1</v>
      </c>
    </row>
    <row r="4970" spans="1:13" ht="11.25">
      <c r="A4970" s="44">
        <v>39292.572916666664</v>
      </c>
      <c r="M4970" s="43" t="s">
        <v>35</v>
      </c>
    </row>
    <row r="4971" spans="1:14" ht="11.25">
      <c r="A4971" s="44">
        <v>39296.76458333333</v>
      </c>
      <c r="M4971" s="42" t="s">
        <v>1</v>
      </c>
      <c r="N4971" s="42" t="s">
        <v>1</v>
      </c>
    </row>
    <row r="4972" spans="1:3" ht="11.25">
      <c r="A4972" s="44">
        <v>39296.76875</v>
      </c>
      <c r="B4972" s="40" t="s">
        <v>0</v>
      </c>
      <c r="C4972" s="42" t="s">
        <v>1</v>
      </c>
    </row>
    <row r="4973" spans="1:12" ht="11.25">
      <c r="A4973" s="44">
        <v>39300.81805555556</v>
      </c>
      <c r="B4973" s="40" t="s">
        <v>0</v>
      </c>
      <c r="C4973" s="42" t="s">
        <v>1</v>
      </c>
      <c r="D4973" s="42" t="s">
        <v>1</v>
      </c>
      <c r="L4973" s="40" t="s">
        <v>0</v>
      </c>
    </row>
    <row r="4974" spans="1:14" ht="11.25">
      <c r="A4974" s="44">
        <v>39301.46666666667</v>
      </c>
      <c r="M4974" s="42" t="s">
        <v>1</v>
      </c>
      <c r="N4974" s="42" t="s">
        <v>1</v>
      </c>
    </row>
    <row r="4975" spans="1:14" ht="11.25">
      <c r="A4975" s="44">
        <v>39302.40833333333</v>
      </c>
      <c r="M4975" s="42" t="s">
        <v>1</v>
      </c>
      <c r="N4975" s="42" t="s">
        <v>1</v>
      </c>
    </row>
    <row r="4976" spans="1:14" ht="11.25">
      <c r="A4976" s="44">
        <v>39302.67013888889</v>
      </c>
      <c r="M4976" s="42" t="s">
        <v>1</v>
      </c>
      <c r="N4976" s="42" t="s">
        <v>1</v>
      </c>
    </row>
    <row r="4977" spans="1:14" ht="11.25">
      <c r="A4977" s="44">
        <v>39303.46875</v>
      </c>
      <c r="M4977" s="42" t="s">
        <v>1</v>
      </c>
      <c r="N4977" s="42" t="s">
        <v>1</v>
      </c>
    </row>
    <row r="4978" spans="1:12" ht="11.25">
      <c r="A4978" s="44">
        <v>39303.731944444444</v>
      </c>
      <c r="B4978" s="40" t="s">
        <v>0</v>
      </c>
      <c r="C4978" s="42" t="s">
        <v>1</v>
      </c>
      <c r="L4978" s="40" t="s">
        <v>0</v>
      </c>
    </row>
    <row r="4979" spans="1:14" ht="11.25">
      <c r="A4979" s="44">
        <v>39304.44097222222</v>
      </c>
      <c r="M4979" s="42" t="s">
        <v>1</v>
      </c>
      <c r="N4979" s="42" t="s">
        <v>1</v>
      </c>
    </row>
    <row r="4980" spans="1:3" ht="11.25">
      <c r="A4980" s="44">
        <v>39307.40972222222</v>
      </c>
      <c r="B4980" s="40" t="s">
        <v>0</v>
      </c>
      <c r="C4980" s="42" t="s">
        <v>1</v>
      </c>
    </row>
    <row r="4981" spans="1:14" ht="11.25">
      <c r="A4981" s="44">
        <v>39307.603472222225</v>
      </c>
      <c r="M4981" s="40" t="s">
        <v>0</v>
      </c>
      <c r="N4981" s="40" t="s">
        <v>0</v>
      </c>
    </row>
    <row r="4982" spans="1:3" ht="11.25">
      <c r="A4982" s="44">
        <v>39307.618055555555</v>
      </c>
      <c r="B4982" s="40" t="s">
        <v>0</v>
      </c>
      <c r="C4982" s="40" t="s">
        <v>0</v>
      </c>
    </row>
    <row r="4983" spans="1:12" ht="11.25">
      <c r="A4983" s="44">
        <v>39308.467361111114</v>
      </c>
      <c r="B4983" s="40" t="s">
        <v>0</v>
      </c>
      <c r="C4983" s="40" t="s">
        <v>0</v>
      </c>
      <c r="L4983" s="40" t="s">
        <v>0</v>
      </c>
    </row>
    <row r="4984" spans="1:14" ht="11.25">
      <c r="A4984" s="44">
        <v>39309.416666666664</v>
      </c>
      <c r="M4984" s="42" t="s">
        <v>1</v>
      </c>
      <c r="N4984" s="42" t="s">
        <v>1</v>
      </c>
    </row>
    <row r="4985" spans="1:3" ht="11.25">
      <c r="A4985" s="44">
        <v>39309.4375</v>
      </c>
      <c r="B4985" s="40" t="s">
        <v>0</v>
      </c>
      <c r="C4985" s="40" t="s">
        <v>0</v>
      </c>
    </row>
    <row r="4986" spans="1:14" ht="11.25">
      <c r="A4986" s="44">
        <v>39309.663194444445</v>
      </c>
      <c r="M4986" s="42" t="s">
        <v>1</v>
      </c>
      <c r="N4986" s="42" t="s">
        <v>1</v>
      </c>
    </row>
    <row r="4987" spans="1:12" ht="11.25">
      <c r="A4987" s="44">
        <v>39309.708333333336</v>
      </c>
      <c r="D4987" s="40" t="s">
        <v>0</v>
      </c>
      <c r="L4987" s="40" t="s">
        <v>0</v>
      </c>
    </row>
    <row r="4988" spans="1:3" ht="11.25">
      <c r="A4988" s="44">
        <v>39309.94513888889</v>
      </c>
      <c r="B4988" s="40" t="s">
        <v>0</v>
      </c>
      <c r="C4988" s="42" t="s">
        <v>1</v>
      </c>
    </row>
    <row r="4989" spans="1:14" ht="11.25">
      <c r="A4989" s="44">
        <v>39310.479166666664</v>
      </c>
      <c r="M4989" s="40" t="s">
        <v>0</v>
      </c>
      <c r="N4989" s="40" t="s">
        <v>0</v>
      </c>
    </row>
    <row r="4990" spans="1:3" ht="11.25">
      <c r="A4990" s="44">
        <v>39310.67013888889</v>
      </c>
      <c r="B4990" s="40" t="s">
        <v>0</v>
      </c>
      <c r="C4990" s="42" t="s">
        <v>1</v>
      </c>
    </row>
    <row r="4991" spans="1:3" ht="11.25">
      <c r="A4991" s="44">
        <v>39311.53472222222</v>
      </c>
      <c r="B4991" s="40" t="s">
        <v>0</v>
      </c>
      <c r="C4991" s="42" t="s">
        <v>1</v>
      </c>
    </row>
    <row r="4992" spans="1:3" ht="11.25">
      <c r="A4992" s="44">
        <v>39311.72083333333</v>
      </c>
      <c r="B4992" s="40" t="s">
        <v>0</v>
      </c>
      <c r="C4992" s="40" t="s">
        <v>0</v>
      </c>
    </row>
    <row r="4993" spans="1:3" ht="11.25">
      <c r="A4993" s="44">
        <v>39314.447916666664</v>
      </c>
      <c r="B4993" s="40" t="s">
        <v>0</v>
      </c>
      <c r="C4993" s="40" t="s">
        <v>0</v>
      </c>
    </row>
    <row r="4994" spans="1:3" ht="11.25">
      <c r="A4994" s="44">
        <v>39314.53472222222</v>
      </c>
      <c r="B4994" s="40" t="s">
        <v>0</v>
      </c>
      <c r="C4994" s="40" t="s">
        <v>0</v>
      </c>
    </row>
    <row r="4995" spans="1:14" ht="11.25">
      <c r="A4995" s="44">
        <v>39315.493055555555</v>
      </c>
      <c r="M4995" s="42" t="s">
        <v>1</v>
      </c>
      <c r="N4995" s="42" t="s">
        <v>1</v>
      </c>
    </row>
    <row r="4996" spans="1:6" ht="11.25">
      <c r="A4996" s="44">
        <v>39316.44652777778</v>
      </c>
      <c r="F4996" s="43" t="s">
        <v>35</v>
      </c>
    </row>
    <row r="4997" spans="1:5" ht="11.25">
      <c r="A4997" s="44">
        <v>39316.48819444444</v>
      </c>
      <c r="D4997" s="40" t="s">
        <v>0</v>
      </c>
      <c r="E4997" s="40" t="s">
        <v>0</v>
      </c>
    </row>
    <row r="4998" spans="1:12" ht="11.25">
      <c r="A4998" s="44">
        <v>39316.49375</v>
      </c>
      <c r="B4998" s="40" t="s">
        <v>0</v>
      </c>
      <c r="C4998" s="40" t="s">
        <v>0</v>
      </c>
      <c r="L4998" s="40" t="s">
        <v>0</v>
      </c>
    </row>
    <row r="4999" spans="1:3" ht="11.25">
      <c r="A4999" s="44">
        <v>39321.76388888889</v>
      </c>
      <c r="B4999" s="40" t="s">
        <v>0</v>
      </c>
      <c r="C4999" s="42" t="s">
        <v>1</v>
      </c>
    </row>
    <row r="5000" spans="1:6" ht="11.25">
      <c r="A5000" s="44">
        <v>39322.45138888889</v>
      </c>
      <c r="E5000" s="40" t="s">
        <v>0</v>
      </c>
      <c r="F5000" s="40" t="s">
        <v>0</v>
      </c>
    </row>
    <row r="5001" spans="1:6" ht="11.25">
      <c r="A5001" s="44">
        <v>39322.675</v>
      </c>
      <c r="D5001" s="40" t="s">
        <v>0</v>
      </c>
      <c r="E5001" s="40" t="s">
        <v>0</v>
      </c>
      <c r="F5001" s="40" t="s">
        <v>0</v>
      </c>
    </row>
    <row r="5002" spans="1:12" ht="11.25">
      <c r="A5002" s="44">
        <v>39322.68402777778</v>
      </c>
      <c r="B5002" s="40" t="s">
        <v>0</v>
      </c>
      <c r="C5002" s="42" t="s">
        <v>1</v>
      </c>
      <c r="L5002" s="40" t="s">
        <v>0</v>
      </c>
    </row>
    <row r="5003" spans="1:12" ht="11.25">
      <c r="A5003" s="44">
        <v>39322.73819444444</v>
      </c>
      <c r="B5003" s="40" t="s">
        <v>0</v>
      </c>
      <c r="C5003" s="40" t="s">
        <v>0</v>
      </c>
      <c r="D5003" s="40" t="s">
        <v>0</v>
      </c>
      <c r="L5003" s="40" t="s">
        <v>0</v>
      </c>
    </row>
    <row r="5004" spans="1:6" ht="11.25">
      <c r="A5004" s="44">
        <v>39323.433333333334</v>
      </c>
      <c r="D5004" s="40" t="s">
        <v>0</v>
      </c>
      <c r="E5004" s="40" t="s">
        <v>0</v>
      </c>
      <c r="F5004" s="40" t="s">
        <v>0</v>
      </c>
    </row>
    <row r="5005" spans="1:12" ht="11.25">
      <c r="A5005" s="44">
        <v>39323.44027777778</v>
      </c>
      <c r="B5005" s="40" t="s">
        <v>0</v>
      </c>
      <c r="C5005" s="40" t="s">
        <v>0</v>
      </c>
      <c r="L5005" s="40" t="s">
        <v>0</v>
      </c>
    </row>
    <row r="5006" spans="1:6" ht="11.25">
      <c r="A5006" s="44">
        <v>39324.45208333333</v>
      </c>
      <c r="D5006" s="40" t="s">
        <v>0</v>
      </c>
      <c r="E5006" s="40" t="s">
        <v>0</v>
      </c>
      <c r="F5006" s="40" t="s">
        <v>0</v>
      </c>
    </row>
    <row r="5007" spans="1:12" ht="11.25">
      <c r="A5007" s="44">
        <v>39324.461805555555</v>
      </c>
      <c r="B5007" s="40" t="s">
        <v>0</v>
      </c>
      <c r="C5007" s="40" t="s">
        <v>0</v>
      </c>
      <c r="L5007" s="40" t="s">
        <v>0</v>
      </c>
    </row>
    <row r="5008" spans="1:14" ht="11.25">
      <c r="A5008" s="44">
        <v>39325.40833333333</v>
      </c>
      <c r="M5008" s="42" t="s">
        <v>1</v>
      </c>
      <c r="N5008" s="42" t="s">
        <v>1</v>
      </c>
    </row>
    <row r="5009" spans="1:14" ht="11.25">
      <c r="A5009" s="44">
        <v>39325.55</v>
      </c>
      <c r="M5009" s="42" t="s">
        <v>1</v>
      </c>
      <c r="N5009" s="42" t="s">
        <v>1</v>
      </c>
    </row>
    <row r="5010" spans="1:14" ht="11.25">
      <c r="A5010" s="44">
        <v>39325.645833333336</v>
      </c>
      <c r="M5010" s="42" t="s">
        <v>1</v>
      </c>
      <c r="N5010" s="42" t="s">
        <v>1</v>
      </c>
    </row>
    <row r="5011" spans="1:6" ht="11.25">
      <c r="A5011" s="44">
        <v>39325.666666666664</v>
      </c>
      <c r="D5011" s="40" t="s">
        <v>0</v>
      </c>
      <c r="E5011" s="40" t="s">
        <v>0</v>
      </c>
      <c r="F5011" s="40" t="s">
        <v>0</v>
      </c>
    </row>
    <row r="5012" spans="1:12" ht="11.25">
      <c r="A5012" s="44">
        <v>39325.67569444444</v>
      </c>
      <c r="B5012" s="40" t="s">
        <v>0</v>
      </c>
      <c r="C5012" s="40" t="s">
        <v>0</v>
      </c>
      <c r="L5012" s="40" t="s">
        <v>0</v>
      </c>
    </row>
    <row r="5013" spans="1:12" ht="11.25">
      <c r="A5013" s="44">
        <v>39327.697916666664</v>
      </c>
      <c r="D5013" s="40" t="s">
        <v>0</v>
      </c>
      <c r="E5013" s="40" t="s">
        <v>0</v>
      </c>
      <c r="F5013" s="40" t="s">
        <v>0</v>
      </c>
      <c r="L5013" s="40" t="s">
        <v>0</v>
      </c>
    </row>
    <row r="5014" spans="1:12" ht="11.25">
      <c r="A5014" s="44">
        <v>39327.80625</v>
      </c>
      <c r="B5014" s="40" t="s">
        <v>0</v>
      </c>
      <c r="C5014" s="40" t="s">
        <v>0</v>
      </c>
      <c r="L5014" s="40" t="s">
        <v>0</v>
      </c>
    </row>
    <row r="5015" spans="1:6" ht="11.25">
      <c r="A5015" s="44">
        <v>39327.82152777778</v>
      </c>
      <c r="D5015" s="40" t="s">
        <v>0</v>
      </c>
      <c r="E5015" s="40" t="s">
        <v>0</v>
      </c>
      <c r="F5015" s="40" t="s">
        <v>0</v>
      </c>
    </row>
    <row r="5016" spans="1:6" ht="11.25">
      <c r="A5016" s="44">
        <v>39328.438888888886</v>
      </c>
      <c r="D5016" s="40" t="s">
        <v>0</v>
      </c>
      <c r="E5016" s="40" t="s">
        <v>0</v>
      </c>
      <c r="F5016" s="40" t="s">
        <v>0</v>
      </c>
    </row>
    <row r="5017" spans="1:12" ht="11.25">
      <c r="A5017" s="44">
        <v>39328.44861111111</v>
      </c>
      <c r="B5017" s="40" t="s">
        <v>0</v>
      </c>
      <c r="C5017" s="40" t="s">
        <v>0</v>
      </c>
      <c r="L5017" s="40" t="s">
        <v>0</v>
      </c>
    </row>
    <row r="5018" spans="1:12" ht="11.25">
      <c r="A5018" s="44">
        <v>39328.9625</v>
      </c>
      <c r="B5018" s="40" t="s">
        <v>0</v>
      </c>
      <c r="C5018" s="40" t="s">
        <v>0</v>
      </c>
      <c r="L5018" s="40" t="s">
        <v>0</v>
      </c>
    </row>
    <row r="5019" spans="1:6" ht="11.25">
      <c r="A5019" s="44">
        <v>39328.96805555555</v>
      </c>
      <c r="D5019" s="40" t="s">
        <v>0</v>
      </c>
      <c r="E5019" s="40" t="s">
        <v>0</v>
      </c>
      <c r="F5019" s="40" t="s">
        <v>0</v>
      </c>
    </row>
    <row r="5020" spans="1:6" ht="11.25">
      <c r="A5020" s="44">
        <v>39329.44027777778</v>
      </c>
      <c r="D5020" s="40" t="s">
        <v>0</v>
      </c>
      <c r="E5020" s="40" t="s">
        <v>0</v>
      </c>
      <c r="F5020" s="40" t="s">
        <v>0</v>
      </c>
    </row>
    <row r="5021" spans="1:12" ht="11.25">
      <c r="A5021" s="44">
        <v>39329.447222222225</v>
      </c>
      <c r="B5021" s="40" t="s">
        <v>0</v>
      </c>
      <c r="C5021" s="40" t="s">
        <v>0</v>
      </c>
      <c r="L5021" s="40" t="s">
        <v>0</v>
      </c>
    </row>
    <row r="5022" spans="1:12" ht="11.25">
      <c r="A5022" s="44">
        <v>39329.69027777778</v>
      </c>
      <c r="B5022" s="40" t="s">
        <v>0</v>
      </c>
      <c r="C5022" s="40" t="s">
        <v>0</v>
      </c>
      <c r="L5022" s="40" t="s">
        <v>0</v>
      </c>
    </row>
    <row r="5023" spans="1:6" ht="11.25">
      <c r="A5023" s="44">
        <v>39329.697222222225</v>
      </c>
      <c r="D5023" s="40" t="s">
        <v>0</v>
      </c>
      <c r="E5023" s="40" t="s">
        <v>0</v>
      </c>
      <c r="F5023" s="40" t="s">
        <v>0</v>
      </c>
    </row>
    <row r="5024" spans="1:6" ht="11.25">
      <c r="A5024" s="44">
        <v>39330.433333333334</v>
      </c>
      <c r="D5024" s="40" t="s">
        <v>0</v>
      </c>
      <c r="E5024" s="40" t="s">
        <v>0</v>
      </c>
      <c r="F5024" s="40" t="s">
        <v>0</v>
      </c>
    </row>
    <row r="5025" spans="1:12" ht="11.25">
      <c r="A5025" s="44">
        <v>39330.44027777778</v>
      </c>
      <c r="B5025" s="40" t="s">
        <v>0</v>
      </c>
      <c r="C5025" s="40" t="s">
        <v>0</v>
      </c>
      <c r="L5025" s="40" t="s">
        <v>0</v>
      </c>
    </row>
    <row r="5026" spans="1:12" ht="11.25">
      <c r="A5026" s="44">
        <v>39330.69861111111</v>
      </c>
      <c r="B5026" s="40" t="s">
        <v>0</v>
      </c>
      <c r="C5026" s="40" t="s">
        <v>0</v>
      </c>
      <c r="L5026" s="40" t="s">
        <v>0</v>
      </c>
    </row>
    <row r="5027" spans="1:6" ht="11.25">
      <c r="A5027" s="44">
        <v>39330.705555555556</v>
      </c>
      <c r="D5027" s="40" t="s">
        <v>0</v>
      </c>
      <c r="E5027" s="40" t="s">
        <v>0</v>
      </c>
      <c r="F5027" s="40" t="s">
        <v>0</v>
      </c>
    </row>
    <row r="5028" spans="1:3" ht="11.25">
      <c r="A5028" s="44">
        <v>39331.59097222222</v>
      </c>
      <c r="B5028" s="40" t="s">
        <v>0</v>
      </c>
      <c r="C5028" s="40" t="s">
        <v>0</v>
      </c>
    </row>
    <row r="5029" spans="1:12" ht="11.25">
      <c r="A5029" s="44">
        <v>39331.85972222222</v>
      </c>
      <c r="B5029" s="40" t="s">
        <v>0</v>
      </c>
      <c r="C5029" s="40" t="s">
        <v>0</v>
      </c>
      <c r="L5029" s="40" t="s">
        <v>0</v>
      </c>
    </row>
    <row r="5030" spans="1:6" ht="11.25">
      <c r="A5030" s="44">
        <v>39331.865277777775</v>
      </c>
      <c r="D5030" s="40" t="s">
        <v>0</v>
      </c>
      <c r="E5030" s="40" t="s">
        <v>0</v>
      </c>
      <c r="F5030" s="40" t="s">
        <v>0</v>
      </c>
    </row>
    <row r="5031" spans="1:6" ht="11.25">
      <c r="A5031" s="44">
        <v>39332.44583333333</v>
      </c>
      <c r="D5031" s="40" t="s">
        <v>0</v>
      </c>
      <c r="E5031" s="40" t="s">
        <v>0</v>
      </c>
      <c r="F5031" s="40" t="s">
        <v>0</v>
      </c>
    </row>
    <row r="5032" spans="1:12" ht="11.25">
      <c r="A5032" s="44">
        <v>39332.45416666667</v>
      </c>
      <c r="B5032" s="40" t="s">
        <v>0</v>
      </c>
      <c r="C5032" s="40" t="s">
        <v>0</v>
      </c>
      <c r="L5032" s="40" t="s">
        <v>0</v>
      </c>
    </row>
    <row r="5033" spans="1:12" ht="11.25">
      <c r="A5033" s="44">
        <v>39332.70208333333</v>
      </c>
      <c r="B5033" s="40" t="s">
        <v>0</v>
      </c>
      <c r="C5033" s="40" t="s">
        <v>0</v>
      </c>
      <c r="L5033" s="40" t="s">
        <v>0</v>
      </c>
    </row>
    <row r="5034" spans="1:6" ht="11.25">
      <c r="A5034" s="44">
        <v>39332.72222222222</v>
      </c>
      <c r="D5034" s="40" t="s">
        <v>0</v>
      </c>
      <c r="E5034" s="40" t="s">
        <v>0</v>
      </c>
      <c r="F5034" s="40" t="s">
        <v>0</v>
      </c>
    </row>
    <row r="5035" spans="1:3" ht="11.25">
      <c r="A5035" s="44">
        <v>39333.9625</v>
      </c>
      <c r="C5035" s="40" t="s">
        <v>0</v>
      </c>
    </row>
    <row r="5036" spans="1:3" ht="11.25">
      <c r="A5036" s="44">
        <v>39334.56736111111</v>
      </c>
      <c r="B5036" s="40" t="s">
        <v>0</v>
      </c>
      <c r="C5036" s="40" t="s">
        <v>0</v>
      </c>
    </row>
    <row r="5037" spans="1:6" ht="11.25">
      <c r="A5037" s="44">
        <v>39336.51111111111</v>
      </c>
      <c r="D5037" s="40" t="s">
        <v>0</v>
      </c>
      <c r="E5037" s="40" t="s">
        <v>0</v>
      </c>
      <c r="F5037" s="40" t="s">
        <v>0</v>
      </c>
    </row>
    <row r="5038" spans="1:12" ht="11.25">
      <c r="A5038" s="44">
        <v>39336.518055555556</v>
      </c>
      <c r="B5038" s="40" t="s">
        <v>0</v>
      </c>
      <c r="C5038" s="40" t="s">
        <v>0</v>
      </c>
      <c r="L5038" s="40" t="s">
        <v>0</v>
      </c>
    </row>
    <row r="5039" spans="1:12" ht="11.25">
      <c r="A5039" s="44">
        <v>39336.740277777775</v>
      </c>
      <c r="B5039" s="40" t="s">
        <v>0</v>
      </c>
      <c r="C5039" s="40" t="s">
        <v>0</v>
      </c>
      <c r="L5039" s="40" t="s">
        <v>0</v>
      </c>
    </row>
    <row r="5040" spans="1:6" ht="11.25">
      <c r="A5040" s="44">
        <v>39336.760416666664</v>
      </c>
      <c r="E5040" s="40" t="s">
        <v>0</v>
      </c>
      <c r="F5040" s="40" t="s">
        <v>0</v>
      </c>
    </row>
    <row r="5041" spans="1:6" ht="11.25">
      <c r="A5041" s="44">
        <v>39337.645833333336</v>
      </c>
      <c r="D5041" s="40" t="s">
        <v>0</v>
      </c>
      <c r="E5041" s="40" t="s">
        <v>0</v>
      </c>
      <c r="F5041" s="40" t="s">
        <v>0</v>
      </c>
    </row>
    <row r="5042" spans="1:12" ht="11.25">
      <c r="A5042" s="44">
        <v>39337.65416666667</v>
      </c>
      <c r="B5042" s="40" t="s">
        <v>0</v>
      </c>
      <c r="C5042" s="40" t="s">
        <v>0</v>
      </c>
      <c r="L5042" s="40" t="s">
        <v>0</v>
      </c>
    </row>
    <row r="5043" spans="1:12" ht="11.25">
      <c r="A5043" s="44">
        <v>39337.74444444444</v>
      </c>
      <c r="B5043" s="40" t="s">
        <v>0</v>
      </c>
      <c r="C5043" s="43" t="s">
        <v>35</v>
      </c>
      <c r="L5043" s="40" t="s">
        <v>0</v>
      </c>
    </row>
    <row r="5044" spans="1:6" ht="11.25">
      <c r="A5044" s="44">
        <v>39337.75</v>
      </c>
      <c r="D5044" s="40" t="s">
        <v>0</v>
      </c>
      <c r="E5044" s="40" t="s">
        <v>0</v>
      </c>
      <c r="F5044" s="40" t="s">
        <v>0</v>
      </c>
    </row>
    <row r="5045" spans="1:6" ht="11.25">
      <c r="A5045" s="44">
        <v>39338.51527777778</v>
      </c>
      <c r="D5045" s="40" t="s">
        <v>0</v>
      </c>
      <c r="E5045" s="40" t="s">
        <v>0</v>
      </c>
      <c r="F5045" s="40" t="s">
        <v>0</v>
      </c>
    </row>
    <row r="5046" spans="1:12" ht="11.25">
      <c r="A5046" s="44">
        <v>39338.52361111111</v>
      </c>
      <c r="B5046" s="40" t="s">
        <v>0</v>
      </c>
      <c r="C5046" s="40" t="s">
        <v>0</v>
      </c>
      <c r="L5046" s="40" t="s">
        <v>0</v>
      </c>
    </row>
    <row r="5047" spans="1:12" ht="11.25">
      <c r="A5047" s="44">
        <v>39339.72222222222</v>
      </c>
      <c r="B5047" s="40" t="s">
        <v>0</v>
      </c>
      <c r="C5047" s="40" t="s">
        <v>0</v>
      </c>
      <c r="L5047" s="40" t="s">
        <v>0</v>
      </c>
    </row>
    <row r="5048" spans="1:6" ht="11.25">
      <c r="A5048" s="44">
        <v>39339.729166666664</v>
      </c>
      <c r="D5048" s="40" t="s">
        <v>0</v>
      </c>
      <c r="E5048" s="40" t="s">
        <v>0</v>
      </c>
      <c r="F5048" s="40" t="s">
        <v>0</v>
      </c>
    </row>
    <row r="5049" spans="1:6" ht="11.25">
      <c r="A5049" s="44">
        <v>39340.82708333333</v>
      </c>
      <c r="D5049" s="40" t="s">
        <v>0</v>
      </c>
      <c r="E5049" s="40" t="s">
        <v>0</v>
      </c>
      <c r="F5049" s="40" t="s">
        <v>0</v>
      </c>
    </row>
    <row r="5050" spans="1:12" ht="11.25">
      <c r="A5050" s="44">
        <v>39340.94097222222</v>
      </c>
      <c r="D5050" s="40" t="s">
        <v>0</v>
      </c>
      <c r="E5050" s="40" t="s">
        <v>0</v>
      </c>
      <c r="F5050" s="40" t="s">
        <v>0</v>
      </c>
      <c r="L5050" s="40" t="s">
        <v>0</v>
      </c>
    </row>
    <row r="5051" spans="1:12" ht="11.25">
      <c r="A5051" s="44">
        <v>39341.63333333333</v>
      </c>
      <c r="D5051" s="43" t="s">
        <v>35</v>
      </c>
      <c r="E5051" s="40" t="s">
        <v>0</v>
      </c>
      <c r="F5051" s="40" t="s">
        <v>0</v>
      </c>
      <c r="L5051" s="40" t="s">
        <v>0</v>
      </c>
    </row>
    <row r="5052" spans="1:3" ht="11.25">
      <c r="A5052" s="44">
        <v>39341.63611111111</v>
      </c>
      <c r="B5052" s="40" t="s">
        <v>0</v>
      </c>
      <c r="C5052" s="40" t="s">
        <v>0</v>
      </c>
    </row>
    <row r="5053" spans="1:6" ht="11.25">
      <c r="A5053" s="44">
        <v>39341.66111111111</v>
      </c>
      <c r="D5053" s="40" t="s">
        <v>0</v>
      </c>
      <c r="E5053" s="40" t="s">
        <v>0</v>
      </c>
      <c r="F5053" s="40" t="s">
        <v>0</v>
      </c>
    </row>
    <row r="5054" spans="1:6" ht="11.25">
      <c r="A5054" s="44">
        <v>39342.43958333333</v>
      </c>
      <c r="D5054" s="40" t="s">
        <v>0</v>
      </c>
      <c r="E5054" s="40" t="s">
        <v>0</v>
      </c>
      <c r="F5054" s="40" t="s">
        <v>0</v>
      </c>
    </row>
    <row r="5055" spans="1:12" ht="11.25">
      <c r="A5055" s="44">
        <v>39342.44583333333</v>
      </c>
      <c r="B5055" s="40" t="s">
        <v>0</v>
      </c>
      <c r="C5055" s="40" t="s">
        <v>0</v>
      </c>
      <c r="L5055" s="40" t="s">
        <v>0</v>
      </c>
    </row>
    <row r="5056" spans="1:12" ht="11.25">
      <c r="A5056" s="44">
        <v>39342.96666666667</v>
      </c>
      <c r="B5056" s="40" t="s">
        <v>0</v>
      </c>
      <c r="C5056" s="40" t="s">
        <v>0</v>
      </c>
      <c r="L5056" s="40" t="s">
        <v>0</v>
      </c>
    </row>
    <row r="5057" spans="1:6" ht="11.25">
      <c r="A5057" s="44">
        <v>39342.981944444444</v>
      </c>
      <c r="D5057" s="40" t="s">
        <v>0</v>
      </c>
      <c r="E5057" s="40" t="s">
        <v>0</v>
      </c>
      <c r="F5057" s="40" t="s">
        <v>0</v>
      </c>
    </row>
    <row r="5058" spans="1:6" ht="11.25">
      <c r="A5058" s="44">
        <v>39343.438888888886</v>
      </c>
      <c r="D5058" s="40" t="s">
        <v>0</v>
      </c>
      <c r="E5058" s="40" t="s">
        <v>0</v>
      </c>
      <c r="F5058" s="40" t="s">
        <v>0</v>
      </c>
    </row>
    <row r="5059" spans="1:12" ht="11.25">
      <c r="A5059" s="44">
        <v>39343.44513888889</v>
      </c>
      <c r="B5059" s="40" t="s">
        <v>0</v>
      </c>
      <c r="C5059" s="40" t="s">
        <v>0</v>
      </c>
      <c r="L5059" s="40" t="s">
        <v>0</v>
      </c>
    </row>
    <row r="5060" spans="1:12" ht="11.25">
      <c r="A5060" s="44">
        <v>39343.774305555555</v>
      </c>
      <c r="D5060" s="40" t="s">
        <v>0</v>
      </c>
      <c r="E5060" s="40" t="s">
        <v>0</v>
      </c>
      <c r="F5060" s="40" t="s">
        <v>0</v>
      </c>
      <c r="L5060" s="40" t="s">
        <v>0</v>
      </c>
    </row>
    <row r="5061" spans="1:14" ht="11.25">
      <c r="A5061" s="44">
        <v>39344.36597222222</v>
      </c>
      <c r="M5061" s="42" t="s">
        <v>1</v>
      </c>
      <c r="N5061" s="42" t="s">
        <v>1</v>
      </c>
    </row>
    <row r="5062" spans="1:6" ht="11.25">
      <c r="A5062" s="44">
        <v>39344.40694444445</v>
      </c>
      <c r="D5062" s="40" t="s">
        <v>0</v>
      </c>
      <c r="E5062" s="40" t="s">
        <v>0</v>
      </c>
      <c r="F5062" s="40" t="s">
        <v>0</v>
      </c>
    </row>
    <row r="5063" spans="1:12" ht="11.25">
      <c r="A5063" s="44">
        <v>39344.41458333333</v>
      </c>
      <c r="B5063" s="40" t="s">
        <v>0</v>
      </c>
      <c r="C5063" s="40" t="s">
        <v>0</v>
      </c>
      <c r="L5063" s="40" t="s">
        <v>0</v>
      </c>
    </row>
    <row r="5064" spans="1:12" ht="11.25">
      <c r="A5064" s="44">
        <v>39345.70416666667</v>
      </c>
      <c r="B5064" s="40" t="s">
        <v>0</v>
      </c>
      <c r="C5064" s="40" t="s">
        <v>0</v>
      </c>
      <c r="L5064" s="40" t="s">
        <v>0</v>
      </c>
    </row>
    <row r="5065" spans="1:6" ht="11.25">
      <c r="A5065" s="44">
        <v>39345.71388888889</v>
      </c>
      <c r="D5065" s="40" t="s">
        <v>0</v>
      </c>
      <c r="E5065" s="40" t="s">
        <v>0</v>
      </c>
      <c r="F5065" s="40" t="s">
        <v>0</v>
      </c>
    </row>
    <row r="5066" spans="1:6" ht="11.25">
      <c r="A5066" s="44">
        <v>39346.42083333333</v>
      </c>
      <c r="E5066" s="40" t="s">
        <v>0</v>
      </c>
      <c r="F5066" s="40" t="s">
        <v>0</v>
      </c>
    </row>
    <row r="5067" spans="1:14" ht="11.25">
      <c r="A5067" s="44">
        <v>39346.425</v>
      </c>
      <c r="M5067" s="42" t="s">
        <v>1</v>
      </c>
      <c r="N5067" s="42" t="s">
        <v>1</v>
      </c>
    </row>
    <row r="5068" spans="1:12" ht="11.25">
      <c r="A5068" s="44">
        <v>39346.49513888889</v>
      </c>
      <c r="B5068" s="40" t="s">
        <v>0</v>
      </c>
      <c r="C5068" s="40" t="s">
        <v>0</v>
      </c>
      <c r="D5068" s="40" t="s">
        <v>0</v>
      </c>
      <c r="L5068" s="40" t="s">
        <v>0</v>
      </c>
    </row>
    <row r="5069" spans="1:12" ht="11.25">
      <c r="A5069" s="44">
        <v>39346.68125</v>
      </c>
      <c r="B5069" s="40" t="s">
        <v>0</v>
      </c>
      <c r="C5069" s="40" t="s">
        <v>0</v>
      </c>
      <c r="L5069" s="40" t="s">
        <v>0</v>
      </c>
    </row>
    <row r="5070" spans="1:6" ht="11.25">
      <c r="A5070" s="44">
        <v>39346.697916666664</v>
      </c>
      <c r="D5070" s="40" t="s">
        <v>0</v>
      </c>
      <c r="E5070" s="40" t="s">
        <v>0</v>
      </c>
      <c r="F5070" s="40" t="s">
        <v>0</v>
      </c>
    </row>
    <row r="5071" spans="1:6" ht="11.25">
      <c r="A5071" s="44">
        <v>39347.830555555556</v>
      </c>
      <c r="D5071" s="40" t="s">
        <v>0</v>
      </c>
      <c r="E5071" s="40" t="s">
        <v>0</v>
      </c>
      <c r="F5071" s="40" t="s">
        <v>0</v>
      </c>
    </row>
    <row r="5072" spans="1:3" ht="11.25">
      <c r="A5072" s="44">
        <v>39347.92916666667</v>
      </c>
      <c r="C5072" s="40" t="s">
        <v>0</v>
      </c>
    </row>
    <row r="5073" spans="1:6" ht="11.25">
      <c r="A5073" s="44">
        <v>39348.67013888889</v>
      </c>
      <c r="D5073" s="40" t="s">
        <v>0</v>
      </c>
      <c r="E5073" s="40" t="s">
        <v>0</v>
      </c>
      <c r="F5073" s="40" t="s">
        <v>0</v>
      </c>
    </row>
    <row r="5074" spans="1:12" ht="11.25">
      <c r="A5074" s="44">
        <v>39349.76458333333</v>
      </c>
      <c r="B5074" s="40" t="s">
        <v>0</v>
      </c>
      <c r="C5074" s="40" t="s">
        <v>0</v>
      </c>
      <c r="L5074" s="40" t="s">
        <v>0</v>
      </c>
    </row>
    <row r="5075" spans="1:6" ht="11.25">
      <c r="A5075" s="44">
        <v>39349.771527777775</v>
      </c>
      <c r="D5075" s="40" t="s">
        <v>0</v>
      </c>
      <c r="E5075" s="40" t="s">
        <v>0</v>
      </c>
      <c r="F5075" s="40" t="s">
        <v>0</v>
      </c>
    </row>
    <row r="5076" spans="1:14" ht="11.25">
      <c r="A5076" s="44">
        <v>39349.79583333333</v>
      </c>
      <c r="M5076" s="42" t="s">
        <v>1</v>
      </c>
      <c r="N5076" s="42" t="s">
        <v>1</v>
      </c>
    </row>
    <row r="5077" spans="1:6" ht="11.25">
      <c r="A5077" s="44">
        <v>39350.43125</v>
      </c>
      <c r="E5077" s="40" t="s">
        <v>0</v>
      </c>
      <c r="F5077" s="40" t="s">
        <v>0</v>
      </c>
    </row>
    <row r="5078" spans="1:14" ht="11.25">
      <c r="A5078" s="44">
        <v>39350.43472222222</v>
      </c>
      <c r="M5078" s="42" t="s">
        <v>1</v>
      </c>
      <c r="N5078" s="42" t="s">
        <v>1</v>
      </c>
    </row>
    <row r="5079" spans="1:6" ht="11.25">
      <c r="A5079" s="44">
        <v>39350.66527777778</v>
      </c>
      <c r="D5079" s="40" t="s">
        <v>0</v>
      </c>
      <c r="E5079" s="40" t="s">
        <v>0</v>
      </c>
      <c r="F5079" s="40" t="s">
        <v>0</v>
      </c>
    </row>
    <row r="5080" spans="1:12" ht="11.25">
      <c r="A5080" s="44">
        <v>39350.67361111111</v>
      </c>
      <c r="B5080" s="40" t="s">
        <v>0</v>
      </c>
      <c r="C5080" s="40" t="s">
        <v>0</v>
      </c>
      <c r="L5080" s="40" t="s">
        <v>0</v>
      </c>
    </row>
    <row r="5081" spans="1:14" ht="11.25">
      <c r="A5081" s="44">
        <v>39350.915972222225</v>
      </c>
      <c r="B5081" s="40"/>
      <c r="C5081" s="40"/>
      <c r="L5081" s="40"/>
      <c r="M5081" s="40" t="s">
        <v>0</v>
      </c>
      <c r="N5081" s="40" t="s">
        <v>0</v>
      </c>
    </row>
    <row r="5082" spans="1:12" ht="11.25">
      <c r="A5082" s="44">
        <v>39351.73611111111</v>
      </c>
      <c r="B5082" s="40" t="s">
        <v>0</v>
      </c>
      <c r="C5082" s="40" t="s">
        <v>0</v>
      </c>
      <c r="L5082" s="40" t="s">
        <v>0</v>
      </c>
    </row>
    <row r="5083" spans="1:6" ht="11.25">
      <c r="A5083" s="44">
        <v>39351.74097222222</v>
      </c>
      <c r="D5083" s="40" t="s">
        <v>0</v>
      </c>
      <c r="E5083" s="40" t="s">
        <v>0</v>
      </c>
      <c r="F5083" s="40" t="s">
        <v>0</v>
      </c>
    </row>
    <row r="5084" spans="1:6" ht="11.25">
      <c r="A5084" s="44">
        <v>39352.729166666664</v>
      </c>
      <c r="D5084" s="40" t="s">
        <v>0</v>
      </c>
      <c r="E5084" s="40" t="s">
        <v>0</v>
      </c>
      <c r="F5084" s="40" t="s">
        <v>0</v>
      </c>
    </row>
    <row r="5085" spans="1:12" ht="11.25">
      <c r="A5085" s="44">
        <v>39352.76736111111</v>
      </c>
      <c r="B5085" s="40" t="s">
        <v>0</v>
      </c>
      <c r="C5085" s="40" t="s">
        <v>0</v>
      </c>
      <c r="L5085" s="40" t="s">
        <v>0</v>
      </c>
    </row>
    <row r="5086" spans="1:12" ht="11.25">
      <c r="A5086" s="44">
        <v>39353.725</v>
      </c>
      <c r="D5086" s="40" t="s">
        <v>0</v>
      </c>
      <c r="E5086" s="40" t="s">
        <v>0</v>
      </c>
      <c r="F5086" s="40" t="s">
        <v>0</v>
      </c>
      <c r="L5086" s="40" t="s">
        <v>0</v>
      </c>
    </row>
    <row r="5087" spans="1:6" ht="11.25">
      <c r="A5087" s="44">
        <v>39356.447222222225</v>
      </c>
      <c r="D5087" s="40" t="s">
        <v>0</v>
      </c>
      <c r="E5087" s="40" t="s">
        <v>0</v>
      </c>
      <c r="F5087" s="40" t="s">
        <v>0</v>
      </c>
    </row>
    <row r="5088" spans="1:12" ht="11.25">
      <c r="A5088" s="44">
        <v>39356.45347222222</v>
      </c>
      <c r="B5088" s="40" t="s">
        <v>0</v>
      </c>
      <c r="C5088" s="40" t="s">
        <v>0</v>
      </c>
      <c r="L5088" s="40" t="s">
        <v>0</v>
      </c>
    </row>
    <row r="5089" spans="1:6" ht="11.25">
      <c r="A5089" s="44">
        <v>39357.46527777778</v>
      </c>
      <c r="D5089" s="40" t="s">
        <v>0</v>
      </c>
      <c r="E5089" s="40" t="s">
        <v>0</v>
      </c>
      <c r="F5089" s="40" t="s">
        <v>0</v>
      </c>
    </row>
    <row r="5090" spans="1:12" ht="11.25">
      <c r="A5090" s="44">
        <v>39357.472916666666</v>
      </c>
      <c r="B5090" s="40" t="s">
        <v>0</v>
      </c>
      <c r="C5090" s="40" t="s">
        <v>0</v>
      </c>
      <c r="L5090" s="40" t="s">
        <v>0</v>
      </c>
    </row>
    <row r="5091" spans="1:12" ht="11.25">
      <c r="A5091" s="44">
        <v>39357.71944444445</v>
      </c>
      <c r="B5091" s="40" t="s">
        <v>0</v>
      </c>
      <c r="C5091" s="40" t="s">
        <v>0</v>
      </c>
      <c r="L5091" s="40" t="s">
        <v>0</v>
      </c>
    </row>
    <row r="5092" spans="1:6" ht="11.25">
      <c r="A5092" s="44">
        <v>39358.47361111111</v>
      </c>
      <c r="D5092" s="40" t="s">
        <v>0</v>
      </c>
      <c r="E5092" s="40" t="s">
        <v>0</v>
      </c>
      <c r="F5092" s="43" t="s">
        <v>32</v>
      </c>
    </row>
    <row r="5093" spans="1:12" ht="11.25">
      <c r="A5093" s="44">
        <v>39358.478472222225</v>
      </c>
      <c r="B5093" s="40" t="s">
        <v>0</v>
      </c>
      <c r="C5093" s="40" t="s">
        <v>0</v>
      </c>
      <c r="L5093" s="40" t="s">
        <v>0</v>
      </c>
    </row>
    <row r="5094" spans="1:4" ht="11.25">
      <c r="A5094" s="44">
        <v>39358.69375</v>
      </c>
      <c r="D5094" s="40" t="s">
        <v>0</v>
      </c>
    </row>
    <row r="5095" spans="1:12" ht="11.25">
      <c r="A5095" s="44">
        <v>39358.73402777778</v>
      </c>
      <c r="B5095" s="40" t="s">
        <v>0</v>
      </c>
      <c r="C5095" s="40" t="s">
        <v>0</v>
      </c>
      <c r="L5095" s="40" t="s">
        <v>0</v>
      </c>
    </row>
    <row r="5096" spans="1:6" ht="11.25">
      <c r="A5096" s="44">
        <v>39358.739583333336</v>
      </c>
      <c r="D5096" s="40" t="s">
        <v>0</v>
      </c>
      <c r="E5096" s="40" t="s">
        <v>0</v>
      </c>
      <c r="F5096" s="40" t="s">
        <v>0</v>
      </c>
    </row>
    <row r="5097" spans="1:6" ht="11.25">
      <c r="A5097" s="44">
        <v>39359.481944444444</v>
      </c>
      <c r="D5097" s="40" t="s">
        <v>0</v>
      </c>
      <c r="E5097" s="40" t="s">
        <v>0</v>
      </c>
      <c r="F5097" s="40" t="s">
        <v>0</v>
      </c>
    </row>
    <row r="5098" spans="1:12" ht="11.25">
      <c r="A5098" s="44">
        <v>39359.48819444444</v>
      </c>
      <c r="B5098" s="40" t="s">
        <v>0</v>
      </c>
      <c r="C5098" s="40" t="s">
        <v>0</v>
      </c>
      <c r="L5098" s="40" t="s">
        <v>0</v>
      </c>
    </row>
    <row r="5099" spans="1:12" ht="11.25">
      <c r="A5099" s="44">
        <v>39359.94861111111</v>
      </c>
      <c r="B5099" s="40" t="s">
        <v>0</v>
      </c>
      <c r="C5099" s="40" t="s">
        <v>0</v>
      </c>
      <c r="L5099" s="40" t="s">
        <v>0</v>
      </c>
    </row>
    <row r="5100" spans="1:6" ht="11.25">
      <c r="A5100" s="44">
        <v>39359.95416666667</v>
      </c>
      <c r="D5100" s="40" t="s">
        <v>0</v>
      </c>
      <c r="E5100" s="40" t="s">
        <v>0</v>
      </c>
      <c r="F5100" s="40" t="s">
        <v>0</v>
      </c>
    </row>
    <row r="5101" spans="1:6" ht="11.25">
      <c r="A5101" s="44">
        <v>39360.459027777775</v>
      </c>
      <c r="D5101" s="40" t="s">
        <v>0</v>
      </c>
      <c r="E5101" s="40" t="s">
        <v>0</v>
      </c>
      <c r="F5101" s="40" t="s">
        <v>0</v>
      </c>
    </row>
    <row r="5102" spans="1:12" ht="11.25">
      <c r="A5102" s="44">
        <v>39360.464583333334</v>
      </c>
      <c r="B5102" s="40" t="s">
        <v>0</v>
      </c>
      <c r="C5102" s="40" t="s">
        <v>0</v>
      </c>
      <c r="L5102" s="40" t="s">
        <v>0</v>
      </c>
    </row>
    <row r="5103" spans="1:6" ht="11.25">
      <c r="A5103" s="44">
        <v>39360.604166666664</v>
      </c>
      <c r="D5103" s="40" t="s">
        <v>0</v>
      </c>
      <c r="E5103" s="40" t="s">
        <v>0</v>
      </c>
      <c r="F5103" s="40" t="s">
        <v>0</v>
      </c>
    </row>
    <row r="5104" spans="1:12" ht="11.25">
      <c r="A5104" s="44">
        <v>39360.61041666667</v>
      </c>
      <c r="B5104" s="40" t="s">
        <v>0</v>
      </c>
      <c r="C5104" s="40" t="s">
        <v>0</v>
      </c>
      <c r="L5104" s="40" t="s">
        <v>0</v>
      </c>
    </row>
    <row r="5105" spans="1:6" ht="11.25">
      <c r="A5105" s="44">
        <v>39363.46041666667</v>
      </c>
      <c r="D5105" s="40" t="s">
        <v>0</v>
      </c>
      <c r="E5105" s="40" t="s">
        <v>0</v>
      </c>
      <c r="F5105" s="40" t="s">
        <v>0</v>
      </c>
    </row>
    <row r="5106" spans="1:12" ht="11.25">
      <c r="A5106" s="44">
        <v>39363.46597222222</v>
      </c>
      <c r="B5106" s="40" t="s">
        <v>0</v>
      </c>
      <c r="C5106" s="40" t="s">
        <v>0</v>
      </c>
      <c r="L5106" s="40" t="s">
        <v>0</v>
      </c>
    </row>
    <row r="5107" spans="1:6" ht="11.25">
      <c r="A5107" s="44">
        <v>39363.68680555555</v>
      </c>
      <c r="D5107" s="40" t="s">
        <v>0</v>
      </c>
      <c r="E5107" s="40" t="s">
        <v>0</v>
      </c>
      <c r="F5107" s="40" t="s">
        <v>0</v>
      </c>
    </row>
    <row r="5108" spans="1:12" ht="11.25">
      <c r="A5108" s="44">
        <v>39363.69305555556</v>
      </c>
      <c r="B5108" s="40" t="s">
        <v>0</v>
      </c>
      <c r="C5108" s="40" t="s">
        <v>0</v>
      </c>
      <c r="L5108" s="40" t="s">
        <v>0</v>
      </c>
    </row>
    <row r="5109" spans="1:12" ht="11.25">
      <c r="A5109" s="44">
        <v>39364.489583333336</v>
      </c>
      <c r="D5109" s="40" t="s">
        <v>0</v>
      </c>
      <c r="E5109" s="40" t="s">
        <v>0</v>
      </c>
      <c r="F5109" s="40" t="s">
        <v>0</v>
      </c>
      <c r="L5109" s="40" t="s">
        <v>0</v>
      </c>
    </row>
    <row r="5110" spans="1:12" ht="11.25">
      <c r="A5110" s="44">
        <v>39365.72222222222</v>
      </c>
      <c r="B5110" s="40" t="s">
        <v>0</v>
      </c>
      <c r="C5110" s="40" t="s">
        <v>0</v>
      </c>
      <c r="L5110" s="40" t="s">
        <v>0</v>
      </c>
    </row>
    <row r="5111" spans="1:6" ht="11.25">
      <c r="A5111" s="44">
        <v>39365.73333333333</v>
      </c>
      <c r="D5111" s="40" t="s">
        <v>0</v>
      </c>
      <c r="E5111" s="40" t="s">
        <v>0</v>
      </c>
      <c r="F5111" s="40" t="s">
        <v>0</v>
      </c>
    </row>
    <row r="5112" spans="1:14" ht="11.25">
      <c r="A5112" s="44">
        <v>39365.82430555556</v>
      </c>
      <c r="M5112" s="42" t="s">
        <v>1</v>
      </c>
      <c r="N5112" s="42" t="s">
        <v>1</v>
      </c>
    </row>
    <row r="5113" spans="1:14" ht="11.25">
      <c r="A5113" s="44">
        <v>39365.97222222222</v>
      </c>
      <c r="M5113" s="40" t="s">
        <v>0</v>
      </c>
      <c r="N5113" s="40" t="s">
        <v>0</v>
      </c>
    </row>
    <row r="5114" spans="1:6" ht="11.25">
      <c r="A5114" s="44">
        <v>39366.52777777778</v>
      </c>
      <c r="D5114" s="40" t="s">
        <v>0</v>
      </c>
      <c r="E5114" s="40" t="s">
        <v>0</v>
      </c>
      <c r="F5114" s="40" t="s">
        <v>0</v>
      </c>
    </row>
    <row r="5115" spans="1:12" ht="11.25">
      <c r="A5115" s="44">
        <v>39366.532638888886</v>
      </c>
      <c r="B5115" s="40" t="s">
        <v>0</v>
      </c>
      <c r="C5115" s="40" t="s">
        <v>0</v>
      </c>
      <c r="L5115" s="40" t="s">
        <v>0</v>
      </c>
    </row>
    <row r="5116" spans="1:12" ht="11.25">
      <c r="A5116" s="44">
        <v>39366.69097222222</v>
      </c>
      <c r="B5116" s="40" t="s">
        <v>0</v>
      </c>
      <c r="C5116" s="40" t="s">
        <v>0</v>
      </c>
      <c r="L5116" s="40" t="s">
        <v>0</v>
      </c>
    </row>
    <row r="5117" spans="1:6" ht="11.25">
      <c r="A5117" s="44">
        <v>39366.69861111111</v>
      </c>
      <c r="D5117" s="40" t="s">
        <v>0</v>
      </c>
      <c r="E5117" s="40" t="s">
        <v>0</v>
      </c>
      <c r="F5117" s="40" t="s">
        <v>0</v>
      </c>
    </row>
    <row r="5118" spans="1:6" ht="11.25">
      <c r="A5118" s="44">
        <v>39367.43194444444</v>
      </c>
      <c r="D5118" s="40" t="s">
        <v>0</v>
      </c>
      <c r="E5118" s="40" t="s">
        <v>0</v>
      </c>
      <c r="F5118" s="40" t="s">
        <v>0</v>
      </c>
    </row>
    <row r="5119" spans="1:12" ht="11.25">
      <c r="A5119" s="44">
        <v>39367.43680555555</v>
      </c>
      <c r="B5119" s="40" t="s">
        <v>0</v>
      </c>
      <c r="C5119" s="40" t="s">
        <v>0</v>
      </c>
      <c r="L5119" s="40" t="s">
        <v>0</v>
      </c>
    </row>
    <row r="5120" spans="1:14" ht="11.25">
      <c r="A5120" s="44">
        <v>39367.59583333333</v>
      </c>
      <c r="M5120" s="42" t="s">
        <v>1</v>
      </c>
      <c r="N5120" s="42" t="s">
        <v>1</v>
      </c>
    </row>
    <row r="5121" spans="1:3" ht="11.25">
      <c r="A5121" s="44">
        <v>39367.74166666667</v>
      </c>
      <c r="B5121" s="40" t="s">
        <v>0</v>
      </c>
      <c r="C5121" s="40" t="s">
        <v>0</v>
      </c>
    </row>
    <row r="5122" spans="1:12" ht="11.25">
      <c r="A5122" s="44">
        <v>39368.631944444445</v>
      </c>
      <c r="D5122" s="40" t="s">
        <v>0</v>
      </c>
      <c r="E5122" s="40" t="s">
        <v>0</v>
      </c>
      <c r="F5122" s="40" t="s">
        <v>0</v>
      </c>
      <c r="L5122" s="40" t="s">
        <v>0</v>
      </c>
    </row>
    <row r="5123" spans="1:12" ht="11.25">
      <c r="A5123" s="44">
        <v>39368.80902777778</v>
      </c>
      <c r="D5123" s="40" t="s">
        <v>0</v>
      </c>
      <c r="E5123" s="40" t="s">
        <v>0</v>
      </c>
      <c r="F5123" s="40" t="s">
        <v>0</v>
      </c>
      <c r="L5123" s="40" t="s">
        <v>0</v>
      </c>
    </row>
    <row r="5124" spans="1:6" ht="11.25">
      <c r="A5124" s="44">
        <v>39369.61111111111</v>
      </c>
      <c r="E5124" s="40" t="s">
        <v>0</v>
      </c>
      <c r="F5124" s="40" t="s">
        <v>0</v>
      </c>
    </row>
    <row r="5125" spans="1:14" ht="11.25">
      <c r="A5125" s="44">
        <v>39369.61944444444</v>
      </c>
      <c r="M5125" s="40" t="s">
        <v>0</v>
      </c>
      <c r="N5125" s="40" t="s">
        <v>0</v>
      </c>
    </row>
    <row r="5126" spans="1:4" ht="11.25">
      <c r="A5126" s="44">
        <v>39369.64097222222</v>
      </c>
      <c r="B5126" s="40" t="s">
        <v>0</v>
      </c>
      <c r="C5126" s="40" t="s">
        <v>0</v>
      </c>
      <c r="D5126" s="40" t="s">
        <v>0</v>
      </c>
    </row>
    <row r="5127" spans="1:6" ht="11.25">
      <c r="A5127" s="44">
        <v>39370.50069444445</v>
      </c>
      <c r="D5127" s="40" t="s">
        <v>0</v>
      </c>
      <c r="E5127" s="40" t="s">
        <v>0</v>
      </c>
      <c r="F5127" s="40" t="s">
        <v>0</v>
      </c>
    </row>
    <row r="5128" spans="1:12" ht="11.25">
      <c r="A5128" s="44">
        <v>39370.506944444445</v>
      </c>
      <c r="B5128" s="40" t="s">
        <v>0</v>
      </c>
      <c r="C5128" s="40" t="s">
        <v>0</v>
      </c>
      <c r="L5128" s="40" t="s">
        <v>0</v>
      </c>
    </row>
    <row r="5129" spans="1:6" ht="11.25">
      <c r="A5129" s="44">
        <v>39371.44097222222</v>
      </c>
      <c r="D5129" s="40" t="s">
        <v>0</v>
      </c>
      <c r="E5129" s="40" t="s">
        <v>0</v>
      </c>
      <c r="F5129" s="40" t="s">
        <v>0</v>
      </c>
    </row>
    <row r="5130" spans="1:12" ht="11.25">
      <c r="A5130" s="44">
        <v>39371.44652777778</v>
      </c>
      <c r="B5130" s="40" t="s">
        <v>0</v>
      </c>
      <c r="C5130" s="40" t="s">
        <v>0</v>
      </c>
      <c r="L5130" s="40" t="s">
        <v>0</v>
      </c>
    </row>
    <row r="5131" spans="1:12" ht="11.25">
      <c r="A5131" s="44">
        <v>39371.70138888889</v>
      </c>
      <c r="B5131" s="40" t="s">
        <v>0</v>
      </c>
      <c r="C5131" s="40" t="s">
        <v>0</v>
      </c>
      <c r="L5131" s="40" t="s">
        <v>0</v>
      </c>
    </row>
    <row r="5132" spans="1:6" ht="11.25">
      <c r="A5132" s="44">
        <v>39371.71597222222</v>
      </c>
      <c r="D5132" s="40" t="s">
        <v>0</v>
      </c>
      <c r="E5132" s="40" t="s">
        <v>0</v>
      </c>
      <c r="F5132" s="40" t="s">
        <v>0</v>
      </c>
    </row>
    <row r="5133" spans="1:6" ht="11.25">
      <c r="A5133" s="44">
        <v>39372.43958333333</v>
      </c>
      <c r="D5133" s="40" t="s">
        <v>0</v>
      </c>
      <c r="E5133" s="40" t="s">
        <v>0</v>
      </c>
      <c r="F5133" s="40" t="s">
        <v>0</v>
      </c>
    </row>
    <row r="5134" spans="1:12" ht="11.25">
      <c r="A5134" s="44">
        <v>39372.44513888889</v>
      </c>
      <c r="B5134" s="40" t="s">
        <v>0</v>
      </c>
      <c r="C5134" s="40" t="s">
        <v>0</v>
      </c>
      <c r="L5134" s="40" t="s">
        <v>0</v>
      </c>
    </row>
    <row r="5135" spans="1:14" ht="11.25">
      <c r="A5135" s="44">
        <v>39372.70972222222</v>
      </c>
      <c r="M5135" s="42" t="s">
        <v>1</v>
      </c>
      <c r="N5135" s="42" t="s">
        <v>1</v>
      </c>
    </row>
    <row r="5136" spans="1:14" ht="11.25">
      <c r="A5136" s="44">
        <v>39372.930555555555</v>
      </c>
      <c r="M5136" s="40" t="s">
        <v>0</v>
      </c>
      <c r="N5136" s="40" t="s">
        <v>0</v>
      </c>
    </row>
    <row r="5137" spans="1:14" ht="11.25">
      <c r="A5137" s="44">
        <v>39373.68194444444</v>
      </c>
      <c r="M5137" s="42" t="s">
        <v>1</v>
      </c>
      <c r="N5137" s="42" t="s">
        <v>1</v>
      </c>
    </row>
    <row r="5138" spans="1:6" ht="11.25">
      <c r="A5138" s="44">
        <v>39373.68680555555</v>
      </c>
      <c r="E5138" s="40" t="s">
        <v>0</v>
      </c>
      <c r="F5138" s="40" t="s">
        <v>0</v>
      </c>
    </row>
    <row r="5139" spans="1:14" ht="11.25">
      <c r="A5139" s="44">
        <v>39374.470138888886</v>
      </c>
      <c r="M5139" s="42" t="s">
        <v>1</v>
      </c>
      <c r="N5139" s="42" t="s">
        <v>1</v>
      </c>
    </row>
    <row r="5140" spans="1:14" ht="11.25">
      <c r="A5140" s="44">
        <v>39374.73055555556</v>
      </c>
      <c r="M5140" s="42" t="s">
        <v>1</v>
      </c>
      <c r="N5140" s="42" t="s">
        <v>1</v>
      </c>
    </row>
    <row r="5141" spans="1:14" ht="11.25">
      <c r="A5141" s="44">
        <v>39374.930555555555</v>
      </c>
      <c r="M5141" s="40" t="s">
        <v>0</v>
      </c>
      <c r="N5141" s="40" t="s">
        <v>0</v>
      </c>
    </row>
    <row r="5142" spans="1:3" ht="11.25">
      <c r="A5142" s="44">
        <v>39375.910416666666</v>
      </c>
      <c r="C5142" s="40" t="s">
        <v>0</v>
      </c>
    </row>
    <row r="5143" spans="1:12" ht="11.25">
      <c r="A5143" s="44">
        <v>39376.68541666667</v>
      </c>
      <c r="D5143" s="40" t="s">
        <v>0</v>
      </c>
      <c r="E5143" s="40" t="s">
        <v>0</v>
      </c>
      <c r="F5143" s="40" t="s">
        <v>0</v>
      </c>
      <c r="L5143" s="40" t="s">
        <v>0</v>
      </c>
    </row>
    <row r="5144" spans="1:14" ht="11.25">
      <c r="A5144" s="44">
        <v>39377.759722222225</v>
      </c>
      <c r="M5144" s="42" t="s">
        <v>1</v>
      </c>
      <c r="N5144" s="42" t="s">
        <v>1</v>
      </c>
    </row>
    <row r="5145" spans="1:12" ht="11.25">
      <c r="A5145" s="44">
        <v>39377.93472222222</v>
      </c>
      <c r="B5145" s="40" t="s">
        <v>0</v>
      </c>
      <c r="C5145" s="40" t="s">
        <v>0</v>
      </c>
      <c r="L5145" s="40" t="s">
        <v>0</v>
      </c>
    </row>
    <row r="5146" spans="1:6" ht="11.25">
      <c r="A5146" s="44">
        <v>39377.93958333333</v>
      </c>
      <c r="D5146" s="40" t="s">
        <v>0</v>
      </c>
      <c r="E5146" s="40" t="s">
        <v>0</v>
      </c>
      <c r="F5146" s="40" t="s">
        <v>0</v>
      </c>
    </row>
    <row r="5147" spans="1:6" ht="11.25">
      <c r="A5147" s="44">
        <v>39378.43819444445</v>
      </c>
      <c r="D5147" s="40" t="s">
        <v>0</v>
      </c>
      <c r="E5147" s="40" t="s">
        <v>0</v>
      </c>
      <c r="F5147" s="40" t="s">
        <v>0</v>
      </c>
    </row>
    <row r="5148" spans="1:12" ht="11.25">
      <c r="A5148" s="44">
        <v>39378.447222222225</v>
      </c>
      <c r="B5148" s="40" t="s">
        <v>0</v>
      </c>
      <c r="C5148" s="40" t="s">
        <v>0</v>
      </c>
      <c r="L5148" s="40" t="s">
        <v>0</v>
      </c>
    </row>
    <row r="5149" spans="1:6" ht="11.25">
      <c r="A5149" s="44">
        <v>39379.37222222222</v>
      </c>
      <c r="D5149" s="40" t="s">
        <v>0</v>
      </c>
      <c r="E5149" s="40" t="s">
        <v>0</v>
      </c>
      <c r="F5149" s="40" t="s">
        <v>0</v>
      </c>
    </row>
    <row r="5150" spans="1:12" ht="11.25">
      <c r="A5150" s="44">
        <v>39379.379166666666</v>
      </c>
      <c r="B5150" s="40" t="s">
        <v>0</v>
      </c>
      <c r="C5150" s="40" t="s">
        <v>0</v>
      </c>
      <c r="L5150" s="40" t="s">
        <v>0</v>
      </c>
    </row>
    <row r="5151" spans="1:7" ht="11.25">
      <c r="A5151" s="44">
        <v>39380.49236111111</v>
      </c>
      <c r="G5151" s="40" t="s">
        <v>0</v>
      </c>
    </row>
    <row r="5152" spans="1:6" ht="11.25">
      <c r="A5152" s="44">
        <v>39380.49930555555</v>
      </c>
      <c r="D5152" s="40" t="s">
        <v>0</v>
      </c>
      <c r="E5152" s="40" t="s">
        <v>0</v>
      </c>
      <c r="F5152" s="40" t="s">
        <v>0</v>
      </c>
    </row>
    <row r="5153" spans="1:12" ht="11.25">
      <c r="A5153" s="44">
        <v>39380.50486111111</v>
      </c>
      <c r="B5153" s="40" t="s">
        <v>0</v>
      </c>
      <c r="C5153" s="40" t="s">
        <v>0</v>
      </c>
      <c r="L5153" s="40" t="s">
        <v>0</v>
      </c>
    </row>
    <row r="5154" spans="1:12" ht="11.25">
      <c r="A5154" s="44">
        <v>39380.78680555556</v>
      </c>
      <c r="B5154" s="40" t="s">
        <v>0</v>
      </c>
      <c r="C5154" s="40" t="s">
        <v>0</v>
      </c>
      <c r="L5154" s="40" t="s">
        <v>0</v>
      </c>
    </row>
    <row r="5155" spans="1:6" ht="11.25">
      <c r="A5155" s="44">
        <v>39380.799305555556</v>
      </c>
      <c r="D5155" s="40" t="s">
        <v>0</v>
      </c>
      <c r="E5155" s="40" t="s">
        <v>0</v>
      </c>
      <c r="F5155" s="40" t="s">
        <v>0</v>
      </c>
    </row>
    <row r="5156" spans="1:7" ht="11.25">
      <c r="A5156" s="44">
        <v>39380.8125</v>
      </c>
      <c r="G5156" s="40" t="s">
        <v>0</v>
      </c>
    </row>
    <row r="5157" spans="1:9" ht="11.25">
      <c r="A5157" s="44">
        <v>39381.46319444444</v>
      </c>
      <c r="G5157" s="40" t="s">
        <v>0</v>
      </c>
      <c r="I5157" s="40" t="s">
        <v>0</v>
      </c>
    </row>
    <row r="5158" spans="1:6" ht="11.25">
      <c r="A5158" s="44">
        <v>39381.470138888886</v>
      </c>
      <c r="D5158" s="40" t="s">
        <v>0</v>
      </c>
      <c r="E5158" s="40" t="s">
        <v>0</v>
      </c>
      <c r="F5158" s="40" t="s">
        <v>0</v>
      </c>
    </row>
    <row r="5159" spans="1:12" ht="11.25">
      <c r="A5159" s="44">
        <v>39381.47430555556</v>
      </c>
      <c r="B5159" s="40" t="s">
        <v>0</v>
      </c>
      <c r="C5159" s="40" t="s">
        <v>0</v>
      </c>
      <c r="L5159" s="40" t="s">
        <v>0</v>
      </c>
    </row>
    <row r="5160" spans="1:12" ht="11.25">
      <c r="A5160" s="44">
        <v>39381.62291666667</v>
      </c>
      <c r="B5160" s="40" t="s">
        <v>0</v>
      </c>
      <c r="C5160" s="40" t="s">
        <v>0</v>
      </c>
      <c r="L5160" s="40" t="s">
        <v>0</v>
      </c>
    </row>
    <row r="5161" spans="1:6" ht="11.25">
      <c r="A5161" s="44">
        <v>39381.63263888889</v>
      </c>
      <c r="D5161" s="40" t="s">
        <v>0</v>
      </c>
      <c r="E5161" s="40" t="s">
        <v>0</v>
      </c>
      <c r="F5161" s="40" t="s">
        <v>0</v>
      </c>
    </row>
    <row r="5162" spans="1:14" ht="11.25">
      <c r="A5162" s="44">
        <v>39381.65833333333</v>
      </c>
      <c r="M5162" s="42" t="s">
        <v>1</v>
      </c>
      <c r="N5162" s="42" t="s">
        <v>1</v>
      </c>
    </row>
    <row r="5163" spans="1:14" ht="11.25">
      <c r="A5163" s="44">
        <v>39384.43263888889</v>
      </c>
      <c r="M5163" s="42" t="s">
        <v>1</v>
      </c>
      <c r="N5163" s="42" t="s">
        <v>1</v>
      </c>
    </row>
    <row r="5164" spans="1:14" ht="11.25">
      <c r="A5164" s="44">
        <v>39384.68263888889</v>
      </c>
      <c r="M5164" s="42" t="s">
        <v>1</v>
      </c>
      <c r="N5164" s="42" t="s">
        <v>1</v>
      </c>
    </row>
    <row r="5165" spans="1:12" ht="11.25">
      <c r="A5165" s="44">
        <v>39384.93541666667</v>
      </c>
      <c r="B5165" s="40" t="s">
        <v>0</v>
      </c>
      <c r="C5165" s="40" t="s">
        <v>0</v>
      </c>
      <c r="L5165" s="40" t="s">
        <v>0</v>
      </c>
    </row>
    <row r="5166" spans="1:6" ht="11.25">
      <c r="A5166" s="44">
        <v>39384.94236111111</v>
      </c>
      <c r="D5166" s="43" t="s">
        <v>35</v>
      </c>
      <c r="E5166" s="40" t="s">
        <v>0</v>
      </c>
      <c r="F5166" s="40" t="s">
        <v>0</v>
      </c>
    </row>
    <row r="5167" spans="1:9" ht="11.25">
      <c r="A5167" s="44">
        <v>39384.94930555556</v>
      </c>
      <c r="G5167" s="40" t="s">
        <v>0</v>
      </c>
      <c r="I5167" s="40" t="s">
        <v>0</v>
      </c>
    </row>
    <row r="5168" spans="1:9" ht="11.25">
      <c r="A5168" s="44">
        <v>39385.43541666667</v>
      </c>
      <c r="G5168" s="40" t="s">
        <v>0</v>
      </c>
      <c r="I5168" s="40" t="s">
        <v>0</v>
      </c>
    </row>
    <row r="5169" spans="1:6" ht="11.25">
      <c r="A5169" s="44">
        <v>39385.441666666666</v>
      </c>
      <c r="D5169" s="40" t="s">
        <v>0</v>
      </c>
      <c r="E5169" s="40" t="s">
        <v>0</v>
      </c>
      <c r="F5169" s="40" t="s">
        <v>0</v>
      </c>
    </row>
    <row r="5170" spans="1:12" ht="11.25">
      <c r="A5170" s="44">
        <v>39385.44930555556</v>
      </c>
      <c r="B5170" s="40" t="s">
        <v>0</v>
      </c>
      <c r="C5170" s="40" t="s">
        <v>0</v>
      </c>
      <c r="L5170" s="40" t="s">
        <v>0</v>
      </c>
    </row>
    <row r="5171" spans="1:9" ht="11.25">
      <c r="A5171" s="44">
        <v>39386.455555555556</v>
      </c>
      <c r="G5171" s="40" t="s">
        <v>0</v>
      </c>
      <c r="I5171" s="40" t="s">
        <v>0</v>
      </c>
    </row>
    <row r="5172" spans="1:6" ht="11.25">
      <c r="A5172" s="44">
        <v>39386.4625</v>
      </c>
      <c r="D5172" s="40" t="s">
        <v>0</v>
      </c>
      <c r="E5172" s="40" t="s">
        <v>0</v>
      </c>
      <c r="F5172" s="40" t="s">
        <v>0</v>
      </c>
    </row>
    <row r="5173" spans="1:12" ht="11.25">
      <c r="A5173" s="44">
        <v>39386.46805555555</v>
      </c>
      <c r="B5173" s="40" t="s">
        <v>0</v>
      </c>
      <c r="C5173" s="40" t="s">
        <v>0</v>
      </c>
      <c r="L5173" s="40" t="s">
        <v>0</v>
      </c>
    </row>
    <row r="5174" spans="1:6" ht="11.25">
      <c r="A5174" s="44">
        <v>39386.59861111111</v>
      </c>
      <c r="D5174" s="40" t="s">
        <v>0</v>
      </c>
      <c r="E5174" s="40" t="s">
        <v>0</v>
      </c>
      <c r="F5174" s="40" t="s">
        <v>0</v>
      </c>
    </row>
    <row r="5175" spans="1:12" ht="11.25">
      <c r="A5175" s="44">
        <v>39386.60555555556</v>
      </c>
      <c r="B5175" s="40" t="s">
        <v>0</v>
      </c>
      <c r="C5175" s="40" t="s">
        <v>0</v>
      </c>
      <c r="L5175" s="40" t="s">
        <v>0</v>
      </c>
    </row>
    <row r="5176" spans="1:9" ht="11.25">
      <c r="A5176" s="44">
        <v>39388.46666666667</v>
      </c>
      <c r="G5176" s="40" t="s">
        <v>0</v>
      </c>
      <c r="I5176" s="40" t="s">
        <v>0</v>
      </c>
    </row>
    <row r="5177" spans="1:6" ht="11.25">
      <c r="A5177" s="44">
        <v>39388.614583333336</v>
      </c>
      <c r="D5177" s="40" t="s">
        <v>0</v>
      </c>
      <c r="E5177" s="40" t="s">
        <v>0</v>
      </c>
      <c r="F5177" s="40" t="s">
        <v>0</v>
      </c>
    </row>
    <row r="5178" spans="1:12" ht="11.25">
      <c r="A5178" s="44">
        <v>39388.61944444444</v>
      </c>
      <c r="B5178" s="40" t="s">
        <v>0</v>
      </c>
      <c r="C5178" s="40" t="s">
        <v>0</v>
      </c>
      <c r="L5178" s="40" t="s">
        <v>0</v>
      </c>
    </row>
    <row r="5179" spans="1:7" ht="11.25">
      <c r="A5179" s="44">
        <v>39390.69027777778</v>
      </c>
      <c r="G5179" s="40" t="s">
        <v>0</v>
      </c>
    </row>
    <row r="5180" spans="1:14" ht="11.25">
      <c r="A5180" s="44">
        <v>39390.70277777778</v>
      </c>
      <c r="M5180" s="40" t="s">
        <v>0</v>
      </c>
      <c r="N5180" s="40" t="s">
        <v>0</v>
      </c>
    </row>
    <row r="5181" spans="1:14" ht="11.25">
      <c r="A5181" s="44">
        <v>39390.83472222222</v>
      </c>
      <c r="M5181" s="40" t="s">
        <v>0</v>
      </c>
      <c r="N5181" s="40" t="s">
        <v>0</v>
      </c>
    </row>
    <row r="5182" spans="1:14" ht="11.25">
      <c r="A5182" s="44">
        <v>39391.49930555555</v>
      </c>
      <c r="M5182" s="42" t="s">
        <v>1</v>
      </c>
      <c r="N5182" s="42" t="s">
        <v>1</v>
      </c>
    </row>
    <row r="5183" spans="1:12" ht="11.25">
      <c r="A5183" s="44">
        <v>39391.947222222225</v>
      </c>
      <c r="B5183" s="40" t="s">
        <v>0</v>
      </c>
      <c r="C5183" s="40" t="s">
        <v>0</v>
      </c>
      <c r="L5183" s="40" t="s">
        <v>0</v>
      </c>
    </row>
    <row r="5184" spans="1:6" ht="11.25">
      <c r="A5184" s="44">
        <v>39391.95625</v>
      </c>
      <c r="D5184" s="40" t="s">
        <v>0</v>
      </c>
      <c r="E5184" s="40" t="s">
        <v>0</v>
      </c>
      <c r="F5184" s="40" t="s">
        <v>0</v>
      </c>
    </row>
    <row r="5185" spans="1:12" ht="11.25">
      <c r="A5185" s="44">
        <v>39392.415972222225</v>
      </c>
      <c r="D5185" s="40" t="s">
        <v>0</v>
      </c>
      <c r="E5185" s="40" t="s">
        <v>0</v>
      </c>
      <c r="F5185" s="40" t="s">
        <v>0</v>
      </c>
      <c r="L5185" s="40" t="s">
        <v>0</v>
      </c>
    </row>
    <row r="5186" spans="1:3" ht="11.25">
      <c r="A5186" s="44">
        <v>39392.49930555555</v>
      </c>
      <c r="B5186" s="40" t="s">
        <v>0</v>
      </c>
      <c r="C5186" s="40" t="s">
        <v>0</v>
      </c>
    </row>
    <row r="5187" spans="1:6" ht="11.25">
      <c r="A5187" s="44">
        <v>39392.743055555555</v>
      </c>
      <c r="E5187" s="40" t="s">
        <v>0</v>
      </c>
      <c r="F5187" s="40" t="s">
        <v>0</v>
      </c>
    </row>
    <row r="5188" spans="1:7" ht="11.25">
      <c r="A5188" s="44">
        <v>39393.43541666667</v>
      </c>
      <c r="G5188" s="40" t="s">
        <v>0</v>
      </c>
    </row>
    <row r="5189" spans="1:12" ht="11.25">
      <c r="A5189" s="44">
        <v>39393.44236111111</v>
      </c>
      <c r="D5189" s="40" t="s">
        <v>0</v>
      </c>
      <c r="E5189" s="40" t="s">
        <v>0</v>
      </c>
      <c r="F5189" s="40" t="s">
        <v>0</v>
      </c>
      <c r="L5189" s="40" t="s">
        <v>0</v>
      </c>
    </row>
    <row r="5190" spans="1:3" ht="11.25">
      <c r="A5190" s="44">
        <v>39393.45763888889</v>
      </c>
      <c r="B5190" s="40" t="s">
        <v>0</v>
      </c>
      <c r="C5190" s="40" t="s">
        <v>0</v>
      </c>
    </row>
    <row r="5191" spans="1:3" ht="11.25">
      <c r="A5191" s="44">
        <v>39393.71875</v>
      </c>
      <c r="B5191" s="40" t="s">
        <v>0</v>
      </c>
      <c r="C5191" s="40" t="s">
        <v>0</v>
      </c>
    </row>
    <row r="5192" spans="1:12" ht="11.25">
      <c r="A5192" s="44">
        <v>39394.74375</v>
      </c>
      <c r="B5192" s="40" t="s">
        <v>0</v>
      </c>
      <c r="C5192" s="40" t="s">
        <v>0</v>
      </c>
      <c r="L5192" s="40" t="s">
        <v>0</v>
      </c>
    </row>
    <row r="5193" spans="1:6" ht="11.25">
      <c r="A5193" s="44">
        <v>39394.763194444444</v>
      </c>
      <c r="D5193" s="40" t="s">
        <v>0</v>
      </c>
      <c r="E5193" s="40" t="s">
        <v>0</v>
      </c>
      <c r="F5193" s="40" t="s">
        <v>0</v>
      </c>
    </row>
    <row r="5194" spans="1:9" ht="11.25">
      <c r="A5194" s="44">
        <v>39394.76944444444</v>
      </c>
      <c r="G5194" s="40" t="s">
        <v>0</v>
      </c>
      <c r="I5194" s="40" t="s">
        <v>0</v>
      </c>
    </row>
    <row r="5195" spans="1:9" ht="11.25">
      <c r="A5195" s="44">
        <v>39395.45625</v>
      </c>
      <c r="G5195" s="40" t="s">
        <v>0</v>
      </c>
      <c r="I5195" s="40" t="s">
        <v>0</v>
      </c>
    </row>
    <row r="5196" spans="1:6" ht="11.25">
      <c r="A5196" s="44">
        <v>39395.464583333334</v>
      </c>
      <c r="D5196" s="40" t="s">
        <v>0</v>
      </c>
      <c r="E5196" s="40" t="s">
        <v>0</v>
      </c>
      <c r="F5196" s="40" t="s">
        <v>0</v>
      </c>
    </row>
    <row r="5197" spans="1:12" ht="11.25">
      <c r="A5197" s="44">
        <v>39395.470138888886</v>
      </c>
      <c r="B5197" s="40" t="s">
        <v>0</v>
      </c>
      <c r="C5197" s="40" t="s">
        <v>0</v>
      </c>
      <c r="L5197" s="40" t="s">
        <v>0</v>
      </c>
    </row>
    <row r="5198" spans="1:12" ht="11.25">
      <c r="A5198" s="44">
        <v>39395.728472222225</v>
      </c>
      <c r="B5198" s="40" t="s">
        <v>0</v>
      </c>
      <c r="C5198" s="40" t="s">
        <v>0</v>
      </c>
      <c r="L5198" s="40" t="s">
        <v>0</v>
      </c>
    </row>
    <row r="5199" spans="1:6" ht="11.25">
      <c r="A5199" s="44">
        <v>39395.73611111111</v>
      </c>
      <c r="D5199" s="40" t="s">
        <v>0</v>
      </c>
      <c r="E5199" s="40" t="s">
        <v>0</v>
      </c>
      <c r="F5199" s="40" t="s">
        <v>0</v>
      </c>
    </row>
    <row r="5200" spans="1:9" ht="11.25">
      <c r="A5200" s="44">
        <v>39395.745833333334</v>
      </c>
      <c r="G5200" s="40" t="s">
        <v>0</v>
      </c>
      <c r="I5200" s="40" t="s">
        <v>0</v>
      </c>
    </row>
    <row r="5201" spans="1:14" ht="11.25">
      <c r="A5201" s="44">
        <v>39398.45486111111</v>
      </c>
      <c r="M5201" s="42" t="s">
        <v>1</v>
      </c>
      <c r="N5201" s="42" t="s">
        <v>1</v>
      </c>
    </row>
    <row r="5202" spans="1:12" ht="11.25">
      <c r="A5202" s="44">
        <v>39398.93402777778</v>
      </c>
      <c r="B5202" s="40" t="s">
        <v>0</v>
      </c>
      <c r="C5202" s="40" t="s">
        <v>0</v>
      </c>
      <c r="L5202" s="40" t="s">
        <v>0</v>
      </c>
    </row>
    <row r="5203" spans="1:6" ht="11.25">
      <c r="A5203" s="44">
        <v>39398.94375</v>
      </c>
      <c r="D5203" s="40" t="s">
        <v>0</v>
      </c>
      <c r="E5203" s="40" t="s">
        <v>0</v>
      </c>
      <c r="F5203" s="40" t="s">
        <v>0</v>
      </c>
    </row>
    <row r="5204" spans="1:9" ht="11.25">
      <c r="A5204" s="44">
        <v>39398.94861111111</v>
      </c>
      <c r="G5204" s="40" t="s">
        <v>0</v>
      </c>
      <c r="I5204" s="40" t="s">
        <v>0</v>
      </c>
    </row>
    <row r="5205" spans="1:9" ht="11.25">
      <c r="A5205" s="44">
        <v>39399.427777777775</v>
      </c>
      <c r="G5205" s="40" t="s">
        <v>0</v>
      </c>
      <c r="I5205" s="40" t="s">
        <v>0</v>
      </c>
    </row>
    <row r="5206" spans="1:6" ht="11.25">
      <c r="A5206" s="44">
        <v>39399.43402777778</v>
      </c>
      <c r="D5206" s="40" t="s">
        <v>0</v>
      </c>
      <c r="E5206" s="40" t="s">
        <v>0</v>
      </c>
      <c r="F5206" s="40" t="s">
        <v>0</v>
      </c>
    </row>
    <row r="5207" spans="1:12" ht="11.25">
      <c r="A5207" s="44">
        <v>39399.44027777778</v>
      </c>
      <c r="B5207" s="40" t="s">
        <v>0</v>
      </c>
      <c r="C5207" s="40" t="s">
        <v>0</v>
      </c>
      <c r="L5207" s="40" t="s">
        <v>0</v>
      </c>
    </row>
    <row r="5208" spans="1:12" ht="11.25">
      <c r="A5208" s="44">
        <v>39399.728472222225</v>
      </c>
      <c r="B5208" s="40" t="s">
        <v>0</v>
      </c>
      <c r="C5208" s="40" t="s">
        <v>0</v>
      </c>
      <c r="L5208" s="40" t="s">
        <v>0</v>
      </c>
    </row>
    <row r="5209" spans="1:6" ht="11.25">
      <c r="A5209" s="44">
        <v>39399.73541666667</v>
      </c>
      <c r="D5209" s="40" t="s">
        <v>0</v>
      </c>
      <c r="E5209" s="40" t="s">
        <v>0</v>
      </c>
      <c r="F5209" s="40" t="s">
        <v>0</v>
      </c>
    </row>
    <row r="5210" spans="1:9" ht="11.25">
      <c r="A5210" s="44">
        <v>39399.74236111111</v>
      </c>
      <c r="G5210" s="40" t="s">
        <v>0</v>
      </c>
      <c r="I5210" s="40" t="s">
        <v>0</v>
      </c>
    </row>
    <row r="5211" spans="1:6" ht="11.25">
      <c r="A5211" s="44">
        <v>39400.42013888889</v>
      </c>
      <c r="D5211" s="40" t="s">
        <v>0</v>
      </c>
      <c r="E5211" s="40" t="s">
        <v>0</v>
      </c>
      <c r="F5211" s="40" t="s">
        <v>0</v>
      </c>
    </row>
    <row r="5212" spans="1:12" ht="11.25">
      <c r="A5212" s="44">
        <v>39400.424305555556</v>
      </c>
      <c r="B5212" s="40" t="s">
        <v>0</v>
      </c>
      <c r="C5212" s="40" t="s">
        <v>0</v>
      </c>
      <c r="L5212" s="40" t="s">
        <v>0</v>
      </c>
    </row>
    <row r="5213" spans="1:12" ht="11.25">
      <c r="A5213" s="44">
        <v>39400.69305555556</v>
      </c>
      <c r="B5213" s="40" t="s">
        <v>0</v>
      </c>
      <c r="C5213" s="40" t="s">
        <v>0</v>
      </c>
      <c r="L5213" s="40" t="s">
        <v>0</v>
      </c>
    </row>
    <row r="5214" spans="1:6" ht="11.25">
      <c r="A5214" s="44">
        <v>39400.7</v>
      </c>
      <c r="D5214" s="40" t="s">
        <v>0</v>
      </c>
      <c r="E5214" s="40" t="s">
        <v>0</v>
      </c>
      <c r="F5214" s="40" t="s">
        <v>0</v>
      </c>
    </row>
    <row r="5215" spans="1:14" ht="11.25">
      <c r="A5215" s="44">
        <v>39400.708333333336</v>
      </c>
      <c r="M5215" s="42" t="s">
        <v>1</v>
      </c>
      <c r="N5215" s="42" t="s">
        <v>1</v>
      </c>
    </row>
    <row r="5216" spans="1:9" ht="11.25">
      <c r="A5216" s="44">
        <v>39401.45138888889</v>
      </c>
      <c r="G5216" s="40" t="s">
        <v>0</v>
      </c>
      <c r="I5216" s="40" t="s">
        <v>0</v>
      </c>
    </row>
    <row r="5217" spans="1:6" ht="11.25">
      <c r="A5217" s="44">
        <v>39401.45694444444</v>
      </c>
      <c r="D5217" s="40" t="s">
        <v>0</v>
      </c>
      <c r="E5217" s="40" t="s">
        <v>0</v>
      </c>
      <c r="F5217" s="40" t="s">
        <v>0</v>
      </c>
    </row>
    <row r="5218" spans="1:12" ht="11.25">
      <c r="A5218" s="44">
        <v>39401.467361111114</v>
      </c>
      <c r="B5218" s="40" t="s">
        <v>0</v>
      </c>
      <c r="C5218" s="40" t="s">
        <v>0</v>
      </c>
      <c r="L5218" s="40" t="s">
        <v>0</v>
      </c>
    </row>
    <row r="5219" spans="1:12" ht="11.25">
      <c r="A5219" s="44">
        <v>39401.74375</v>
      </c>
      <c r="B5219" s="40" t="s">
        <v>0</v>
      </c>
      <c r="C5219" s="40" t="s">
        <v>0</v>
      </c>
      <c r="L5219" s="40" t="s">
        <v>0</v>
      </c>
    </row>
    <row r="5220" spans="1:6" ht="11.25">
      <c r="A5220" s="44">
        <v>39401.75625</v>
      </c>
      <c r="D5220" s="40" t="s">
        <v>0</v>
      </c>
      <c r="E5220" s="40" t="s">
        <v>0</v>
      </c>
      <c r="F5220" s="40" t="s">
        <v>0</v>
      </c>
    </row>
    <row r="5221" spans="1:9" ht="11.25">
      <c r="A5221" s="44">
        <v>39401.763194444444</v>
      </c>
      <c r="G5221" s="40" t="s">
        <v>0</v>
      </c>
      <c r="I5221" s="40" t="s">
        <v>0</v>
      </c>
    </row>
    <row r="5222" spans="1:14" ht="11.25">
      <c r="A5222" s="44">
        <v>39402.708333333336</v>
      </c>
      <c r="M5222" s="42" t="s">
        <v>1</v>
      </c>
      <c r="N5222" s="42" t="s">
        <v>1</v>
      </c>
    </row>
    <row r="5223" spans="1:9" ht="11.25">
      <c r="A5223" s="44">
        <v>39404.65625</v>
      </c>
      <c r="G5223" s="40" t="s">
        <v>0</v>
      </c>
      <c r="I5223" s="40" t="s">
        <v>0</v>
      </c>
    </row>
    <row r="5224" spans="1:6" ht="11.25">
      <c r="A5224" s="44">
        <v>39404.663194444445</v>
      </c>
      <c r="E5224" s="40" t="s">
        <v>0</v>
      </c>
      <c r="F5224" s="40" t="s">
        <v>0</v>
      </c>
    </row>
    <row r="5225" spans="1:9" ht="11.25">
      <c r="A5225" s="44">
        <v>39405.42916666667</v>
      </c>
      <c r="G5225" s="40" t="s">
        <v>0</v>
      </c>
      <c r="I5225" s="40" t="s">
        <v>0</v>
      </c>
    </row>
    <row r="5226" spans="1:6" ht="11.25">
      <c r="A5226" s="44">
        <v>39405.4375</v>
      </c>
      <c r="D5226" s="40" t="s">
        <v>0</v>
      </c>
      <c r="E5226" s="40" t="s">
        <v>0</v>
      </c>
      <c r="F5226" s="40" t="s">
        <v>0</v>
      </c>
    </row>
    <row r="5227" spans="1:12" ht="11.25">
      <c r="A5227" s="44">
        <v>39405.44305555556</v>
      </c>
      <c r="B5227" s="40" t="s">
        <v>0</v>
      </c>
      <c r="C5227" s="40" t="s">
        <v>0</v>
      </c>
      <c r="L5227" s="40" t="s">
        <v>0</v>
      </c>
    </row>
    <row r="5228" spans="1:9" ht="11.25">
      <c r="A5228" s="44">
        <v>39406.42847222222</v>
      </c>
      <c r="G5228" s="40" t="s">
        <v>0</v>
      </c>
      <c r="I5228" s="40" t="s">
        <v>0</v>
      </c>
    </row>
    <row r="5229" spans="1:6" ht="11.25">
      <c r="A5229" s="44">
        <v>39406.43402777778</v>
      </c>
      <c r="E5229" s="40" t="s">
        <v>0</v>
      </c>
      <c r="F5229" s="40" t="s">
        <v>0</v>
      </c>
    </row>
    <row r="5230" spans="1:14" ht="11.25">
      <c r="A5230" s="44">
        <v>39406.444444444445</v>
      </c>
      <c r="M5230" s="40" t="s">
        <v>0</v>
      </c>
      <c r="N5230" s="40" t="s">
        <v>0</v>
      </c>
    </row>
    <row r="5231" spans="1:14" ht="11.25">
      <c r="A5231" s="44">
        <v>39406.56041666667</v>
      </c>
      <c r="M5231" s="40" t="s">
        <v>0</v>
      </c>
      <c r="N5231" s="40" t="s">
        <v>0</v>
      </c>
    </row>
    <row r="5232" spans="1:6" ht="11.25">
      <c r="A5232" s="44">
        <v>39406.59027777778</v>
      </c>
      <c r="D5232" s="40" t="s">
        <v>0</v>
      </c>
      <c r="E5232" s="40" t="s">
        <v>0</v>
      </c>
      <c r="F5232" s="40" t="s">
        <v>0</v>
      </c>
    </row>
    <row r="5233" spans="1:3" ht="11.25">
      <c r="A5233" s="44">
        <v>39406.59722222222</v>
      </c>
      <c r="B5233" s="40" t="s">
        <v>0</v>
      </c>
      <c r="C5233" s="43" t="s">
        <v>35</v>
      </c>
    </row>
    <row r="5234" spans="1:6" ht="11.25">
      <c r="A5234" s="44">
        <v>39406.98402777778</v>
      </c>
      <c r="D5234" s="40" t="s">
        <v>0</v>
      </c>
      <c r="E5234" s="40" t="s">
        <v>0</v>
      </c>
      <c r="F5234" s="40" t="s">
        <v>0</v>
      </c>
    </row>
    <row r="5235" spans="1:9" ht="11.25">
      <c r="A5235" s="44">
        <v>39406.990277777775</v>
      </c>
      <c r="G5235" s="40" t="s">
        <v>0</v>
      </c>
      <c r="I5235" s="40" t="s">
        <v>0</v>
      </c>
    </row>
    <row r="5236" spans="1:14" ht="11.25">
      <c r="A5236" s="44">
        <v>39407.441666666666</v>
      </c>
      <c r="M5236" s="40" t="s">
        <v>0</v>
      </c>
      <c r="N5236" s="40" t="s">
        <v>0</v>
      </c>
    </row>
    <row r="5237" spans="1:14" ht="11.25">
      <c r="A5237" s="44">
        <v>39407.666666666664</v>
      </c>
      <c r="M5237" s="42" t="s">
        <v>1</v>
      </c>
      <c r="N5237" s="42" t="s">
        <v>1</v>
      </c>
    </row>
    <row r="5238" spans="1:9" ht="11.25">
      <c r="A5238" s="44">
        <v>39408.49791666667</v>
      </c>
      <c r="G5238" s="43" t="s">
        <v>35</v>
      </c>
      <c r="I5238" s="40" t="s">
        <v>0</v>
      </c>
    </row>
    <row r="5239" spans="1:6" ht="11.25">
      <c r="A5239" s="44">
        <v>39408.504166666666</v>
      </c>
      <c r="D5239" s="40" t="s">
        <v>0</v>
      </c>
      <c r="E5239" s="40" t="s">
        <v>0</v>
      </c>
      <c r="F5239" s="40" t="s">
        <v>0</v>
      </c>
    </row>
    <row r="5240" spans="1:3" ht="11.25">
      <c r="A5240" s="44">
        <v>39408.51388888889</v>
      </c>
      <c r="B5240" s="40" t="s">
        <v>0</v>
      </c>
      <c r="C5240" s="40" t="s">
        <v>0</v>
      </c>
    </row>
    <row r="5241" spans="1:9" ht="11.25">
      <c r="A5241" s="44">
        <v>39409.455555555556</v>
      </c>
      <c r="G5241" s="40" t="s">
        <v>0</v>
      </c>
      <c r="I5241" s="40" t="s">
        <v>0</v>
      </c>
    </row>
    <row r="5242" spans="1:6" ht="11.25">
      <c r="A5242" s="44">
        <v>39409.4625</v>
      </c>
      <c r="D5242" s="40" t="s">
        <v>0</v>
      </c>
      <c r="E5242" s="40" t="s">
        <v>0</v>
      </c>
      <c r="F5242" s="40" t="s">
        <v>0</v>
      </c>
    </row>
    <row r="5243" spans="1:12" ht="11.25">
      <c r="A5243" s="44">
        <v>39409.46875</v>
      </c>
      <c r="B5243" s="40" t="s">
        <v>0</v>
      </c>
      <c r="C5243" s="40" t="s">
        <v>0</v>
      </c>
      <c r="L5243" s="40" t="s">
        <v>0</v>
      </c>
    </row>
    <row r="5244" spans="1:14" ht="11.25">
      <c r="A5244" s="44">
        <v>39409.62152777778</v>
      </c>
      <c r="M5244" s="40" t="s">
        <v>0</v>
      </c>
      <c r="N5244" s="40" t="s">
        <v>0</v>
      </c>
    </row>
    <row r="5245" spans="1:6" ht="11.25">
      <c r="A5245" s="44">
        <v>39409.62847222222</v>
      </c>
      <c r="E5245" s="40" t="s">
        <v>0</v>
      </c>
      <c r="F5245" s="40" t="s">
        <v>0</v>
      </c>
    </row>
    <row r="5246" spans="1:9" ht="11.25">
      <c r="A5246" s="44">
        <v>39410.739583333336</v>
      </c>
      <c r="G5246" s="40" t="s">
        <v>0</v>
      </c>
      <c r="I5246" s="40" t="s">
        <v>0</v>
      </c>
    </row>
    <row r="5247" spans="1:6" ht="11.25">
      <c r="A5247" s="44">
        <v>39410.74652777778</v>
      </c>
      <c r="D5247" s="40" t="s">
        <v>0</v>
      </c>
      <c r="E5247" s="40" t="s">
        <v>0</v>
      </c>
      <c r="F5247" s="40" t="s">
        <v>0</v>
      </c>
    </row>
    <row r="5248" spans="1:12" ht="11.25">
      <c r="A5248" s="44">
        <v>39412.42847222222</v>
      </c>
      <c r="B5248" s="40" t="s">
        <v>0</v>
      </c>
      <c r="C5248" s="40" t="s">
        <v>0</v>
      </c>
      <c r="L5248" s="40" t="s">
        <v>0</v>
      </c>
    </row>
    <row r="5249" spans="1:9" ht="11.25">
      <c r="A5249" s="44">
        <v>39414.470138888886</v>
      </c>
      <c r="G5249" s="40" t="s">
        <v>0</v>
      </c>
      <c r="I5249" s="40" t="s">
        <v>0</v>
      </c>
    </row>
    <row r="5250" spans="1:6" ht="11.25">
      <c r="A5250" s="44">
        <v>39414.47777777778</v>
      </c>
      <c r="D5250" s="40" t="s">
        <v>0</v>
      </c>
      <c r="E5250" s="40" t="s">
        <v>0</v>
      </c>
      <c r="F5250" s="40" t="s">
        <v>0</v>
      </c>
    </row>
    <row r="5251" spans="1:12" ht="11.25">
      <c r="A5251" s="44">
        <v>39414.48402777778</v>
      </c>
      <c r="B5251" s="40" t="s">
        <v>0</v>
      </c>
      <c r="C5251" s="40" t="s">
        <v>0</v>
      </c>
      <c r="L5251" s="40" t="s">
        <v>0</v>
      </c>
    </row>
    <row r="5252" spans="1:9" ht="11.25">
      <c r="A5252" s="44">
        <v>39415.470138888886</v>
      </c>
      <c r="G5252" s="40" t="s">
        <v>0</v>
      </c>
      <c r="I5252" s="40" t="s">
        <v>0</v>
      </c>
    </row>
    <row r="5253" spans="1:6" ht="11.25">
      <c r="A5253" s="44">
        <v>39415.47638888889</v>
      </c>
      <c r="D5253" s="40" t="s">
        <v>0</v>
      </c>
      <c r="E5253" s="40" t="s">
        <v>0</v>
      </c>
      <c r="F5253" s="40" t="s">
        <v>0</v>
      </c>
    </row>
    <row r="5254" spans="1:12" ht="11.25">
      <c r="A5254" s="44">
        <v>39415.48263888889</v>
      </c>
      <c r="B5254" s="40" t="s">
        <v>0</v>
      </c>
      <c r="C5254" s="40" t="s">
        <v>0</v>
      </c>
      <c r="L5254" s="40" t="s">
        <v>0</v>
      </c>
    </row>
    <row r="5255" spans="1:3" ht="11.25">
      <c r="A5255" s="44">
        <v>39415.49166666667</v>
      </c>
      <c r="B5255" s="40" t="s">
        <v>0</v>
      </c>
      <c r="C5255" s="40" t="s">
        <v>0</v>
      </c>
    </row>
    <row r="5256" spans="1:14" ht="11.25">
      <c r="A5256" s="44">
        <v>39415.751388888886</v>
      </c>
      <c r="M5256" s="42" t="s">
        <v>1</v>
      </c>
      <c r="N5256" s="42" t="s">
        <v>1</v>
      </c>
    </row>
    <row r="5257" spans="1:14" ht="11.25">
      <c r="A5257" s="44">
        <v>39416.52013888889</v>
      </c>
      <c r="M5257" s="40" t="s">
        <v>0</v>
      </c>
      <c r="N5257" s="40" t="s">
        <v>0</v>
      </c>
    </row>
    <row r="5258" spans="1:9" ht="11.25">
      <c r="A5258" s="44">
        <v>39417.65069444444</v>
      </c>
      <c r="G5258" s="40" t="s">
        <v>0</v>
      </c>
      <c r="I5258" s="40" t="s">
        <v>0</v>
      </c>
    </row>
    <row r="5259" spans="1:6" ht="11.25">
      <c r="A5259" s="44">
        <v>39417.6875</v>
      </c>
      <c r="D5259" s="40" t="s">
        <v>0</v>
      </c>
      <c r="E5259" s="40" t="s">
        <v>0</v>
      </c>
      <c r="F5259" s="40" t="s">
        <v>0</v>
      </c>
    </row>
    <row r="5260" spans="1:14" ht="11.25">
      <c r="A5260" s="44">
        <v>39419.50763888889</v>
      </c>
      <c r="M5260" s="40" t="s">
        <v>0</v>
      </c>
      <c r="N5260" s="40" t="s">
        <v>0</v>
      </c>
    </row>
    <row r="5261" spans="1:12" ht="11.25">
      <c r="A5261" s="44">
        <v>39419.93472222222</v>
      </c>
      <c r="B5261" s="40" t="s">
        <v>0</v>
      </c>
      <c r="C5261" s="40" t="s">
        <v>0</v>
      </c>
      <c r="L5261" s="40" t="s">
        <v>0</v>
      </c>
    </row>
    <row r="5262" spans="1:6" ht="11.25">
      <c r="A5262" s="44">
        <v>39419.94236111111</v>
      </c>
      <c r="D5262" s="40" t="s">
        <v>0</v>
      </c>
      <c r="E5262" s="40" t="s">
        <v>0</v>
      </c>
      <c r="F5262" s="40" t="s">
        <v>0</v>
      </c>
    </row>
    <row r="5263" spans="1:9" ht="11.25">
      <c r="A5263" s="44">
        <v>39419.94930555556</v>
      </c>
      <c r="G5263" s="40" t="s">
        <v>0</v>
      </c>
      <c r="I5263" s="40" t="s">
        <v>0</v>
      </c>
    </row>
    <row r="5264" spans="1:9" ht="11.25">
      <c r="A5264" s="44">
        <v>39420.44236111111</v>
      </c>
      <c r="G5264" s="40" t="s">
        <v>0</v>
      </c>
      <c r="I5264" s="40" t="s">
        <v>0</v>
      </c>
    </row>
    <row r="5265" spans="1:6" ht="11.25">
      <c r="A5265" s="44">
        <v>39420.45</v>
      </c>
      <c r="D5265" s="40" t="s">
        <v>0</v>
      </c>
      <c r="E5265" s="40" t="s">
        <v>0</v>
      </c>
      <c r="F5265" s="40" t="s">
        <v>0</v>
      </c>
    </row>
    <row r="5266" spans="1:12" ht="11.25">
      <c r="A5266" s="44">
        <v>39420.455555555556</v>
      </c>
      <c r="B5266" s="40" t="s">
        <v>0</v>
      </c>
      <c r="C5266" s="40" t="s">
        <v>0</v>
      </c>
      <c r="L5266" s="40" t="s">
        <v>0</v>
      </c>
    </row>
    <row r="5267" spans="1:9" ht="11.25">
      <c r="A5267" s="44">
        <v>39420.70347222222</v>
      </c>
      <c r="G5267" s="40" t="s">
        <v>0</v>
      </c>
      <c r="I5267" s="40" t="s">
        <v>0</v>
      </c>
    </row>
    <row r="5268" spans="1:6" ht="11.25">
      <c r="A5268" s="44">
        <v>39420.71041666667</v>
      </c>
      <c r="D5268" s="40" t="s">
        <v>0</v>
      </c>
      <c r="E5268" s="40" t="s">
        <v>0</v>
      </c>
      <c r="F5268" s="40" t="s">
        <v>0</v>
      </c>
    </row>
    <row r="5269" spans="1:9" ht="11.25">
      <c r="A5269" s="44">
        <v>39421.436111111114</v>
      </c>
      <c r="G5269" s="40" t="s">
        <v>0</v>
      </c>
      <c r="I5269" s="40" t="s">
        <v>0</v>
      </c>
    </row>
    <row r="5270" spans="1:6" ht="11.25">
      <c r="A5270" s="44">
        <v>39421.44375</v>
      </c>
      <c r="D5270" s="40" t="s">
        <v>0</v>
      </c>
      <c r="E5270" s="40" t="s">
        <v>0</v>
      </c>
      <c r="F5270" s="40" t="s">
        <v>0</v>
      </c>
    </row>
    <row r="5271" spans="1:12" ht="11.25">
      <c r="A5271" s="44">
        <v>39421.44861111111</v>
      </c>
      <c r="B5271" s="40" t="s">
        <v>0</v>
      </c>
      <c r="C5271" s="40" t="s">
        <v>0</v>
      </c>
      <c r="L5271" s="40" t="s">
        <v>0</v>
      </c>
    </row>
    <row r="5272" spans="1:9" ht="11.25">
      <c r="A5272" s="44">
        <v>39422.43472222222</v>
      </c>
      <c r="G5272" s="40" t="s">
        <v>0</v>
      </c>
      <c r="I5272" s="40" t="s">
        <v>0</v>
      </c>
    </row>
    <row r="5273" spans="1:6" ht="11.25">
      <c r="A5273" s="44">
        <v>39422.44375</v>
      </c>
      <c r="D5273" s="40" t="s">
        <v>0</v>
      </c>
      <c r="E5273" s="40" t="s">
        <v>0</v>
      </c>
      <c r="F5273" s="40" t="s">
        <v>0</v>
      </c>
    </row>
    <row r="5274" spans="1:12" ht="11.25">
      <c r="A5274" s="44">
        <v>39422.44930555556</v>
      </c>
      <c r="B5274" s="40" t="s">
        <v>0</v>
      </c>
      <c r="C5274" s="40" t="s">
        <v>0</v>
      </c>
      <c r="L5274" s="40" t="s">
        <v>0</v>
      </c>
    </row>
    <row r="5275" spans="1:14" ht="11.25">
      <c r="A5275" s="44">
        <v>39422.694444444445</v>
      </c>
      <c r="M5275" s="42" t="s">
        <v>1</v>
      </c>
      <c r="N5275" s="42" t="s">
        <v>1</v>
      </c>
    </row>
    <row r="5276" spans="1:14" ht="11.25">
      <c r="A5276" s="44">
        <v>39422.93194444444</v>
      </c>
      <c r="M5276" s="40" t="s">
        <v>0</v>
      </c>
      <c r="N5276" s="40" t="s">
        <v>0</v>
      </c>
    </row>
    <row r="5277" spans="1:9" ht="11.25">
      <c r="A5277" s="44">
        <v>39423.46388888889</v>
      </c>
      <c r="G5277" s="40" t="s">
        <v>0</v>
      </c>
      <c r="I5277" s="40" t="s">
        <v>0</v>
      </c>
    </row>
    <row r="5278" spans="1:6" ht="11.25">
      <c r="A5278" s="44">
        <v>39423.47083333333</v>
      </c>
      <c r="D5278" s="40" t="s">
        <v>0</v>
      </c>
      <c r="E5278" s="40" t="s">
        <v>0</v>
      </c>
      <c r="F5278" s="40" t="s">
        <v>0</v>
      </c>
    </row>
    <row r="5279" spans="1:12" ht="11.25">
      <c r="A5279" s="44">
        <v>39423.475694444445</v>
      </c>
      <c r="B5279" s="40" t="s">
        <v>0</v>
      </c>
      <c r="C5279" s="40" t="s">
        <v>0</v>
      </c>
      <c r="L5279" s="40" t="s">
        <v>0</v>
      </c>
    </row>
    <row r="5280" spans="1:14" ht="11.25">
      <c r="A5280" s="44">
        <v>39423.72222222222</v>
      </c>
      <c r="M5280" s="42" t="s">
        <v>1</v>
      </c>
      <c r="N5280" s="42" t="s">
        <v>1</v>
      </c>
    </row>
    <row r="5281" spans="1:6" ht="11.25">
      <c r="A5281" s="44">
        <v>39423.72708333333</v>
      </c>
      <c r="E5281" s="40" t="s">
        <v>0</v>
      </c>
      <c r="F5281" s="40" t="s">
        <v>0</v>
      </c>
    </row>
    <row r="5282" spans="1:9" ht="11.25">
      <c r="A5282" s="44">
        <v>39424.80138888889</v>
      </c>
      <c r="G5282" s="40" t="s">
        <v>0</v>
      </c>
      <c r="I5282" s="40" t="s">
        <v>0</v>
      </c>
    </row>
    <row r="5283" spans="1:12" ht="11.25">
      <c r="A5283" s="44">
        <v>39424.80763888889</v>
      </c>
      <c r="D5283" s="40" t="s">
        <v>0</v>
      </c>
      <c r="E5283" s="40" t="s">
        <v>0</v>
      </c>
      <c r="F5283" s="40" t="s">
        <v>0</v>
      </c>
      <c r="L5283" s="40" t="s">
        <v>0</v>
      </c>
    </row>
    <row r="5284" spans="1:6" ht="11.25">
      <c r="A5284" s="44">
        <v>39425.62569444445</v>
      </c>
      <c r="D5284" s="40" t="s">
        <v>0</v>
      </c>
      <c r="E5284" s="40" t="s">
        <v>0</v>
      </c>
      <c r="F5284" s="40" t="s">
        <v>0</v>
      </c>
    </row>
    <row r="5285" spans="1:3" ht="11.25">
      <c r="A5285" s="44">
        <v>39425.62986111111</v>
      </c>
      <c r="B5285" s="40" t="s">
        <v>0</v>
      </c>
      <c r="C5285" s="40" t="s">
        <v>0</v>
      </c>
    </row>
    <row r="5286" spans="1:9" ht="11.25">
      <c r="A5286" s="44">
        <v>39426.41458333333</v>
      </c>
      <c r="G5286" s="40" t="s">
        <v>0</v>
      </c>
      <c r="I5286" s="40" t="s">
        <v>0</v>
      </c>
    </row>
    <row r="5287" spans="1:12" ht="11.25">
      <c r="A5287" s="44">
        <v>39426.42291666667</v>
      </c>
      <c r="D5287" s="40" t="s">
        <v>0</v>
      </c>
      <c r="E5287" s="40" t="s">
        <v>0</v>
      </c>
      <c r="F5287" s="40" t="s">
        <v>0</v>
      </c>
      <c r="L5287" s="40" t="s">
        <v>0</v>
      </c>
    </row>
    <row r="5288" spans="1:3" ht="11.25">
      <c r="A5288" s="44">
        <v>39426.433333333334</v>
      </c>
      <c r="B5288" s="40" t="s">
        <v>0</v>
      </c>
      <c r="C5288" s="40" t="s">
        <v>0</v>
      </c>
    </row>
    <row r="5289" spans="1:14" ht="11.25">
      <c r="A5289" s="44">
        <v>39426.51666666667</v>
      </c>
      <c r="M5289" s="40" t="s">
        <v>0</v>
      </c>
      <c r="N5289" s="40" t="s">
        <v>0</v>
      </c>
    </row>
    <row r="5290" spans="1:3" ht="11.25">
      <c r="A5290" s="44">
        <v>39426.947916666664</v>
      </c>
      <c r="B5290" s="40" t="s">
        <v>0</v>
      </c>
      <c r="C5290" s="40" t="s">
        <v>0</v>
      </c>
    </row>
    <row r="5291" spans="1:6" ht="11.25">
      <c r="A5291" s="44">
        <v>39426.95694444444</v>
      </c>
      <c r="D5291" s="40" t="s">
        <v>0</v>
      </c>
      <c r="E5291" s="40" t="s">
        <v>0</v>
      </c>
      <c r="F5291" s="40" t="s">
        <v>0</v>
      </c>
    </row>
    <row r="5292" spans="1:9" ht="11.25">
      <c r="A5292" s="44">
        <v>39426.9625</v>
      </c>
      <c r="G5292" s="40" t="s">
        <v>0</v>
      </c>
      <c r="I5292" s="40" t="s">
        <v>0</v>
      </c>
    </row>
    <row r="5293" spans="1:12" ht="11.25">
      <c r="A5293" s="44">
        <v>39427.71875</v>
      </c>
      <c r="D5293" s="40" t="s">
        <v>0</v>
      </c>
      <c r="E5293" s="40" t="s">
        <v>0</v>
      </c>
      <c r="F5293" s="40" t="s">
        <v>0</v>
      </c>
      <c r="L5293" s="40" t="s">
        <v>0</v>
      </c>
    </row>
    <row r="5294" spans="1:9" ht="11.25">
      <c r="A5294" s="44">
        <v>39427.72708333333</v>
      </c>
      <c r="G5294" s="40" t="s">
        <v>0</v>
      </c>
      <c r="I5294" s="40" t="s">
        <v>0</v>
      </c>
    </row>
    <row r="5295" spans="1:12" ht="11.25">
      <c r="A5295" s="44">
        <v>39429.6875</v>
      </c>
      <c r="B5295" s="40" t="s">
        <v>0</v>
      </c>
      <c r="C5295" s="40" t="s">
        <v>0</v>
      </c>
      <c r="L5295" s="40" t="s">
        <v>0</v>
      </c>
    </row>
    <row r="5296" spans="1:9" ht="11.25">
      <c r="A5296" s="44">
        <v>39430.46944444445</v>
      </c>
      <c r="G5296" s="40" t="s">
        <v>0</v>
      </c>
      <c r="I5296" s="40" t="s">
        <v>0</v>
      </c>
    </row>
    <row r="5297" spans="1:6" ht="11.25">
      <c r="A5297" s="44">
        <v>39430.47638888889</v>
      </c>
      <c r="D5297" s="40" t="s">
        <v>0</v>
      </c>
      <c r="E5297" s="40" t="s">
        <v>0</v>
      </c>
      <c r="F5297" s="40" t="s">
        <v>0</v>
      </c>
    </row>
    <row r="5298" spans="1:12" ht="11.25">
      <c r="A5298" s="44">
        <v>39430.481944444444</v>
      </c>
      <c r="B5298" s="40" t="s">
        <v>0</v>
      </c>
      <c r="C5298" s="40" t="s">
        <v>0</v>
      </c>
      <c r="L5298" s="40" t="s">
        <v>0</v>
      </c>
    </row>
    <row r="5299" spans="1:14" ht="11.25">
      <c r="A5299" s="44">
        <v>39430.67916666667</v>
      </c>
      <c r="M5299" s="42" t="s">
        <v>1</v>
      </c>
      <c r="N5299" s="42" t="s">
        <v>1</v>
      </c>
    </row>
    <row r="5300" spans="1:6" ht="11.25">
      <c r="A5300" s="44">
        <v>39430.6875</v>
      </c>
      <c r="E5300" s="40" t="s">
        <v>0</v>
      </c>
      <c r="F5300" s="40" t="s">
        <v>0</v>
      </c>
    </row>
    <row r="5301" spans="1:9" ht="11.25">
      <c r="A5301" s="44">
        <v>39430.697222222225</v>
      </c>
      <c r="G5301" s="40" t="s">
        <v>0</v>
      </c>
      <c r="I5301" s="40" t="s">
        <v>0</v>
      </c>
    </row>
    <row r="5302" spans="1:9" ht="11.25">
      <c r="A5302" s="44">
        <v>39432.854166666664</v>
      </c>
      <c r="I5302" s="40" t="s">
        <v>0</v>
      </c>
    </row>
    <row r="5303" spans="1:9" ht="11.25">
      <c r="A5303" s="44">
        <v>39434.44236111111</v>
      </c>
      <c r="G5303" s="40" t="s">
        <v>0</v>
      </c>
      <c r="I5303" s="40" t="s">
        <v>0</v>
      </c>
    </row>
    <row r="5304" spans="1:6" ht="11.25">
      <c r="A5304" s="44">
        <v>39434.45</v>
      </c>
      <c r="D5304" s="40" t="s">
        <v>0</v>
      </c>
      <c r="E5304" s="40" t="s">
        <v>0</v>
      </c>
      <c r="F5304" s="40" t="s">
        <v>0</v>
      </c>
    </row>
    <row r="5305" spans="1:12" ht="11.25">
      <c r="A5305" s="44">
        <v>39434.45625</v>
      </c>
      <c r="B5305" s="40" t="s">
        <v>0</v>
      </c>
      <c r="C5305" s="40" t="s">
        <v>0</v>
      </c>
      <c r="L5305" s="40" t="s">
        <v>0</v>
      </c>
    </row>
    <row r="5306" spans="1:12" ht="11.25">
      <c r="A5306" s="44">
        <v>39435.70486111111</v>
      </c>
      <c r="B5306" s="40" t="s">
        <v>0</v>
      </c>
      <c r="C5306" s="40" t="s">
        <v>0</v>
      </c>
      <c r="L5306" s="40" t="s">
        <v>0</v>
      </c>
    </row>
    <row r="5307" spans="1:9" ht="11.25">
      <c r="A5307" s="44">
        <v>39436.45625</v>
      </c>
      <c r="G5307" s="40" t="s">
        <v>0</v>
      </c>
      <c r="I5307" s="40" t="s">
        <v>0</v>
      </c>
    </row>
    <row r="5308" spans="1:6" ht="11.25">
      <c r="A5308" s="44">
        <v>39436.4625</v>
      </c>
      <c r="D5308" s="40" t="s">
        <v>0</v>
      </c>
      <c r="E5308" s="40" t="s">
        <v>0</v>
      </c>
      <c r="F5308" s="40" t="s">
        <v>0</v>
      </c>
    </row>
    <row r="5309" spans="1:12" ht="11.25">
      <c r="A5309" s="44">
        <v>39436.46805555555</v>
      </c>
      <c r="B5309" s="40" t="s">
        <v>0</v>
      </c>
      <c r="C5309" s="40" t="s">
        <v>0</v>
      </c>
      <c r="L5309" s="40" t="s">
        <v>0</v>
      </c>
    </row>
    <row r="5310" spans="1:9" ht="11.25">
      <c r="A5310" s="44">
        <v>39438.790972222225</v>
      </c>
      <c r="G5310" s="40" t="s">
        <v>0</v>
      </c>
      <c r="I5310" s="40" t="s">
        <v>0</v>
      </c>
    </row>
    <row r="5311" spans="1:6" ht="11.25">
      <c r="A5311" s="44">
        <v>39438.79791666667</v>
      </c>
      <c r="D5311" s="40" t="s">
        <v>0</v>
      </c>
      <c r="E5311" s="40" t="s">
        <v>0</v>
      </c>
      <c r="F5311" s="40" t="s">
        <v>0</v>
      </c>
    </row>
    <row r="5312" spans="1:9" ht="11.25">
      <c r="A5312" s="44">
        <v>39439.615277777775</v>
      </c>
      <c r="G5312" s="40" t="s">
        <v>0</v>
      </c>
      <c r="I5312" s="40" t="s">
        <v>0</v>
      </c>
    </row>
    <row r="5313" spans="1:6" ht="11.25">
      <c r="A5313" s="44">
        <v>39439.62222222222</v>
      </c>
      <c r="D5313" s="40" t="s">
        <v>0</v>
      </c>
      <c r="E5313" s="40" t="s">
        <v>0</v>
      </c>
      <c r="F5313" s="40" t="s">
        <v>0</v>
      </c>
    </row>
    <row r="5314" spans="1:9" ht="11.25">
      <c r="A5314" s="44">
        <v>39442.490277777775</v>
      </c>
      <c r="G5314" s="40" t="s">
        <v>0</v>
      </c>
      <c r="I5314" s="40" t="s">
        <v>0</v>
      </c>
    </row>
    <row r="5315" spans="1:6" ht="11.25">
      <c r="A5315" s="44">
        <v>39442.49652777778</v>
      </c>
      <c r="D5315" s="40" t="s">
        <v>0</v>
      </c>
      <c r="E5315" s="40" t="s">
        <v>0</v>
      </c>
      <c r="F5315" s="40" t="s">
        <v>0</v>
      </c>
    </row>
    <row r="5316" spans="1:12" ht="11.25">
      <c r="A5316" s="44">
        <v>39442.50486111111</v>
      </c>
      <c r="B5316" s="40" t="s">
        <v>0</v>
      </c>
      <c r="C5316" s="40" t="s">
        <v>0</v>
      </c>
      <c r="L5316" s="40" t="s">
        <v>0</v>
      </c>
    </row>
    <row r="5317" spans="1:14" ht="11.25">
      <c r="A5317" s="44">
        <v>39442.75347222222</v>
      </c>
      <c r="M5317" s="42" t="s">
        <v>1</v>
      </c>
      <c r="N5317" s="42" t="s">
        <v>1</v>
      </c>
    </row>
    <row r="5318" spans="1:12" ht="11.25">
      <c r="A5318" s="44">
        <v>39442.989583333336</v>
      </c>
      <c r="B5318" s="40" t="s">
        <v>0</v>
      </c>
      <c r="C5318" s="40" t="s">
        <v>0</v>
      </c>
      <c r="L5318" s="40" t="s">
        <v>0</v>
      </c>
    </row>
    <row r="5319" spans="1:6" ht="11.25">
      <c r="A5319" s="44">
        <v>39443</v>
      </c>
      <c r="D5319" s="40" t="s">
        <v>0</v>
      </c>
      <c r="E5319" s="40" t="s">
        <v>0</v>
      </c>
      <c r="F5319" s="40" t="s">
        <v>0</v>
      </c>
    </row>
    <row r="5320" spans="1:9" ht="11.25">
      <c r="A5320" s="44">
        <v>39443.006944444445</v>
      </c>
      <c r="G5320" s="40" t="s">
        <v>0</v>
      </c>
      <c r="I5320" s="40" t="s">
        <v>0</v>
      </c>
    </row>
    <row r="5321" spans="1:14" ht="11.25">
      <c r="A5321" s="44">
        <v>39453.78333333333</v>
      </c>
      <c r="F5321" s="70"/>
      <c r="I5321" s="70"/>
      <c r="M5321" s="40" t="s">
        <v>0</v>
      </c>
      <c r="N5321" s="40" t="s">
        <v>0</v>
      </c>
    </row>
    <row r="5322" spans="1:14" ht="11.25">
      <c r="A5322" s="44">
        <v>39462.498611111114</v>
      </c>
      <c r="F5322" s="70"/>
      <c r="I5322" s="70"/>
      <c r="M5322" s="40" t="s">
        <v>0</v>
      </c>
      <c r="N5322" s="40" t="s">
        <v>0</v>
      </c>
    </row>
    <row r="5323" spans="1:12" ht="11.25">
      <c r="A5323" s="44">
        <v>39462.79791666667</v>
      </c>
      <c r="B5323" s="40" t="s">
        <v>0</v>
      </c>
      <c r="C5323" s="40" t="s">
        <v>0</v>
      </c>
      <c r="F5323" s="70"/>
      <c r="I5323" s="70"/>
      <c r="L5323" s="40" t="s">
        <v>0</v>
      </c>
    </row>
    <row r="5324" spans="1:9" ht="11.25">
      <c r="A5324" s="44">
        <v>39462.80347222222</v>
      </c>
      <c r="D5324" s="40" t="s">
        <v>0</v>
      </c>
      <c r="E5324" s="40" t="s">
        <v>0</v>
      </c>
      <c r="F5324" s="70"/>
      <c r="I5324" s="70"/>
    </row>
    <row r="5325" spans="1:9" ht="11.25">
      <c r="A5325" s="44">
        <v>39462.80972222222</v>
      </c>
      <c r="F5325" s="71"/>
      <c r="G5325" s="40" t="s">
        <v>0</v>
      </c>
      <c r="I5325" s="71"/>
    </row>
    <row r="5326" spans="1:9" ht="11.25">
      <c r="A5326" s="44">
        <v>39463.47777777778</v>
      </c>
      <c r="F5326" s="71"/>
      <c r="G5326" s="40" t="s">
        <v>0</v>
      </c>
      <c r="I5326" s="71"/>
    </row>
    <row r="5327" spans="1:9" ht="11.25">
      <c r="A5327" s="44">
        <v>39463.48472222222</v>
      </c>
      <c r="D5327" s="40" t="s">
        <v>0</v>
      </c>
      <c r="E5327" s="40" t="s">
        <v>0</v>
      </c>
      <c r="F5327" s="70"/>
      <c r="I5327" s="70"/>
    </row>
    <row r="5328" spans="1:12" ht="11.25">
      <c r="A5328" s="44">
        <v>39463.69305555556</v>
      </c>
      <c r="B5328" s="40" t="s">
        <v>0</v>
      </c>
      <c r="C5328" s="40" t="s">
        <v>0</v>
      </c>
      <c r="F5328" s="70"/>
      <c r="I5328" s="70"/>
      <c r="L5328" s="40" t="s">
        <v>0</v>
      </c>
    </row>
    <row r="5329" spans="1:9" ht="11.25">
      <c r="A5329" s="44">
        <v>39463.69861111111</v>
      </c>
      <c r="D5329" s="40" t="s">
        <v>0</v>
      </c>
      <c r="E5329" s="40" t="s">
        <v>0</v>
      </c>
      <c r="F5329" s="70"/>
      <c r="I5329" s="70"/>
    </row>
    <row r="5330" spans="1:9" ht="11.25">
      <c r="A5330" s="44">
        <v>39464.455555555556</v>
      </c>
      <c r="F5330" s="70"/>
      <c r="G5330" s="40" t="s">
        <v>0</v>
      </c>
      <c r="I5330" s="70"/>
    </row>
    <row r="5331" spans="1:9" ht="11.25">
      <c r="A5331" s="44">
        <v>39464.461805555555</v>
      </c>
      <c r="D5331" s="40" t="s">
        <v>0</v>
      </c>
      <c r="E5331" s="40" t="s">
        <v>0</v>
      </c>
      <c r="F5331" s="70"/>
      <c r="I5331" s="70"/>
    </row>
    <row r="5332" spans="1:12" ht="11.25">
      <c r="A5332" s="44">
        <v>39464.467361111114</v>
      </c>
      <c r="B5332" s="40" t="s">
        <v>0</v>
      </c>
      <c r="C5332" s="40" t="s">
        <v>0</v>
      </c>
      <c r="F5332" s="70"/>
      <c r="I5332" s="70"/>
      <c r="L5332" s="40" t="s">
        <v>0</v>
      </c>
    </row>
    <row r="5333" spans="1:9" ht="11.25">
      <c r="A5333" s="44">
        <v>39465.47777777778</v>
      </c>
      <c r="F5333" s="70"/>
      <c r="G5333" s="40" t="s">
        <v>0</v>
      </c>
      <c r="I5333" s="70"/>
    </row>
    <row r="5334" spans="1:9" ht="11.25">
      <c r="A5334" s="44">
        <v>39465.48402777778</v>
      </c>
      <c r="D5334" s="40" t="s">
        <v>0</v>
      </c>
      <c r="E5334" s="40" t="s">
        <v>0</v>
      </c>
      <c r="F5334" s="70"/>
      <c r="I5334" s="70"/>
    </row>
    <row r="5335" spans="1:12" ht="11.25">
      <c r="A5335" s="44">
        <v>39465.489583333336</v>
      </c>
      <c r="B5335" s="40" t="s">
        <v>0</v>
      </c>
      <c r="C5335" s="40" t="s">
        <v>0</v>
      </c>
      <c r="F5335" s="70"/>
      <c r="I5335" s="70"/>
      <c r="L5335" s="40" t="s">
        <v>0</v>
      </c>
    </row>
    <row r="5336" spans="1:9" ht="11.25">
      <c r="A5336" s="44">
        <v>39465.71527777778</v>
      </c>
      <c r="B5336" s="40" t="s">
        <v>0</v>
      </c>
      <c r="C5336" s="40" t="s">
        <v>0</v>
      </c>
      <c r="F5336" s="70"/>
      <c r="I5336" s="70"/>
    </row>
    <row r="5337" spans="1:12" ht="11.25">
      <c r="A5337" s="44">
        <v>39466.8125</v>
      </c>
      <c r="D5337" s="40" t="s">
        <v>0</v>
      </c>
      <c r="E5337" s="40" t="s">
        <v>0</v>
      </c>
      <c r="F5337" s="70"/>
      <c r="I5337" s="70"/>
      <c r="L5337" s="40" t="s">
        <v>0</v>
      </c>
    </row>
    <row r="5338" spans="1:9" ht="11.25">
      <c r="A5338" s="44">
        <v>39468.43472222222</v>
      </c>
      <c r="F5338" s="70"/>
      <c r="G5338" s="40" t="s">
        <v>0</v>
      </c>
      <c r="I5338" s="70"/>
    </row>
    <row r="5339" spans="1:9" ht="11.25">
      <c r="A5339" s="44">
        <v>39468.441666666666</v>
      </c>
      <c r="D5339" s="40" t="s">
        <v>0</v>
      </c>
      <c r="E5339" s="40" t="s">
        <v>0</v>
      </c>
      <c r="F5339" s="70"/>
      <c r="I5339" s="70"/>
    </row>
    <row r="5340" spans="1:12" ht="11.25">
      <c r="A5340" s="44">
        <v>39468.44861111111</v>
      </c>
      <c r="B5340" s="40" t="s">
        <v>0</v>
      </c>
      <c r="C5340" s="40" t="s">
        <v>0</v>
      </c>
      <c r="F5340" s="70"/>
      <c r="I5340" s="70"/>
      <c r="L5340" s="40" t="s">
        <v>0</v>
      </c>
    </row>
    <row r="5341" spans="1:12" ht="11.25">
      <c r="A5341" s="44">
        <v>39468.89166666667</v>
      </c>
      <c r="B5341" s="40" t="s">
        <v>0</v>
      </c>
      <c r="C5341" s="40" t="s">
        <v>0</v>
      </c>
      <c r="F5341" s="70"/>
      <c r="I5341" s="70"/>
      <c r="L5341" s="40" t="s">
        <v>0</v>
      </c>
    </row>
    <row r="5342" spans="1:9" ht="11.25">
      <c r="A5342" s="44">
        <v>39468.90069444444</v>
      </c>
      <c r="D5342" s="40" t="s">
        <v>0</v>
      </c>
      <c r="E5342" s="40" t="s">
        <v>0</v>
      </c>
      <c r="F5342" s="70"/>
      <c r="I5342" s="70"/>
    </row>
    <row r="5343" spans="1:9" ht="11.25">
      <c r="A5343" s="44">
        <v>39468.90694444445</v>
      </c>
      <c r="F5343" s="70"/>
      <c r="G5343" s="40" t="s">
        <v>0</v>
      </c>
      <c r="I5343" s="70"/>
    </row>
    <row r="5344" spans="1:9" ht="11.25">
      <c r="A5344" s="44">
        <v>39469.44861111111</v>
      </c>
      <c r="F5344" s="70"/>
      <c r="G5344" s="40" t="s">
        <v>0</v>
      </c>
      <c r="I5344" s="70"/>
    </row>
    <row r="5345" spans="1:9" ht="11.25">
      <c r="A5345" s="44">
        <v>39469.45486111111</v>
      </c>
      <c r="D5345" s="40" t="s">
        <v>0</v>
      </c>
      <c r="E5345" s="40" t="s">
        <v>0</v>
      </c>
      <c r="F5345" s="70"/>
      <c r="I5345" s="70"/>
    </row>
    <row r="5346" spans="1:12" ht="11.25">
      <c r="A5346" s="44">
        <v>39469.46041666667</v>
      </c>
      <c r="B5346" s="40" t="s">
        <v>0</v>
      </c>
      <c r="C5346" s="40" t="s">
        <v>0</v>
      </c>
      <c r="F5346" s="70"/>
      <c r="I5346" s="70"/>
      <c r="L5346" s="40" t="s">
        <v>0</v>
      </c>
    </row>
    <row r="5347" spans="1:9" ht="11.25">
      <c r="A5347" s="44">
        <v>39470.45694444444</v>
      </c>
      <c r="F5347" s="70"/>
      <c r="G5347" s="40" t="s">
        <v>0</v>
      </c>
      <c r="I5347" s="70"/>
    </row>
    <row r="5348" spans="1:9" ht="11.25">
      <c r="A5348" s="44">
        <v>39470.4625</v>
      </c>
      <c r="D5348" s="40" t="s">
        <v>0</v>
      </c>
      <c r="E5348" s="40" t="s">
        <v>0</v>
      </c>
      <c r="F5348" s="70"/>
      <c r="I5348" s="70"/>
    </row>
    <row r="5349" spans="1:12" ht="11.25">
      <c r="A5349" s="44">
        <v>39470.46875</v>
      </c>
      <c r="B5349" s="40" t="s">
        <v>0</v>
      </c>
      <c r="C5349" s="40" t="s">
        <v>0</v>
      </c>
      <c r="F5349" s="70"/>
      <c r="I5349" s="70"/>
      <c r="L5349" s="40" t="s">
        <v>0</v>
      </c>
    </row>
    <row r="5350" spans="1:12" ht="11.25">
      <c r="A5350" s="44">
        <v>39470.71944444445</v>
      </c>
      <c r="B5350" s="40" t="s">
        <v>0</v>
      </c>
      <c r="C5350" s="40" t="s">
        <v>0</v>
      </c>
      <c r="F5350" s="70"/>
      <c r="I5350" s="70"/>
      <c r="L5350" s="40" t="s">
        <v>0</v>
      </c>
    </row>
    <row r="5351" spans="1:9" ht="11.25">
      <c r="A5351" s="44">
        <v>39470.725694444445</v>
      </c>
      <c r="D5351" s="40" t="s">
        <v>0</v>
      </c>
      <c r="E5351" s="40" t="s">
        <v>0</v>
      </c>
      <c r="F5351" s="70"/>
      <c r="I5351" s="70"/>
    </row>
    <row r="5352" spans="1:9" ht="11.25">
      <c r="A5352" s="44">
        <v>39471.47083333333</v>
      </c>
      <c r="F5352" s="70"/>
      <c r="G5352" s="40" t="s">
        <v>0</v>
      </c>
      <c r="I5352" s="70"/>
    </row>
    <row r="5353" spans="1:9" ht="11.25">
      <c r="A5353" s="44">
        <v>39471.47638888889</v>
      </c>
      <c r="D5353" s="40" t="s">
        <v>0</v>
      </c>
      <c r="E5353" s="40" t="s">
        <v>0</v>
      </c>
      <c r="F5353" s="70"/>
      <c r="I5353" s="70"/>
    </row>
    <row r="5354" spans="1:12" ht="11.25">
      <c r="A5354" s="44">
        <v>39471.48263888889</v>
      </c>
      <c r="B5354" s="40" t="s">
        <v>0</v>
      </c>
      <c r="C5354" s="40" t="s">
        <v>0</v>
      </c>
      <c r="F5354" s="70"/>
      <c r="I5354" s="70"/>
      <c r="L5354" s="40" t="s">
        <v>0</v>
      </c>
    </row>
    <row r="5355" spans="1:14" ht="11.25">
      <c r="A5355" s="44">
        <v>39471.71944444445</v>
      </c>
      <c r="F5355" s="70"/>
      <c r="I5355" s="70"/>
      <c r="M5355" s="42" t="s">
        <v>1</v>
      </c>
      <c r="N5355" s="42" t="s">
        <v>1</v>
      </c>
    </row>
    <row r="5356" spans="1:9" ht="11.25">
      <c r="A5356" s="44">
        <v>39471.73402777778</v>
      </c>
      <c r="E5356" s="40" t="s">
        <v>0</v>
      </c>
      <c r="F5356" s="70"/>
      <c r="I5356" s="70"/>
    </row>
    <row r="5357" spans="1:9" ht="11.25">
      <c r="A5357" s="44">
        <v>39471.74166666667</v>
      </c>
      <c r="F5357" s="70"/>
      <c r="G5357" s="40" t="s">
        <v>0</v>
      </c>
      <c r="I5357" s="70"/>
    </row>
    <row r="5358" spans="1:9" ht="11.25">
      <c r="A5358" s="44">
        <v>39472.43472222222</v>
      </c>
      <c r="F5358" s="70"/>
      <c r="G5358" s="40" t="s">
        <v>0</v>
      </c>
      <c r="I5358" s="70"/>
    </row>
    <row r="5359" spans="1:9" ht="11.25">
      <c r="A5359" s="44">
        <v>39472.441666666666</v>
      </c>
      <c r="D5359" s="40" t="s">
        <v>0</v>
      </c>
      <c r="E5359" s="40" t="s">
        <v>0</v>
      </c>
      <c r="F5359" s="70"/>
      <c r="I5359" s="70"/>
    </row>
    <row r="5360" spans="1:12" ht="11.25">
      <c r="A5360" s="44">
        <v>39472.447916666664</v>
      </c>
      <c r="B5360" s="40" t="s">
        <v>0</v>
      </c>
      <c r="C5360" s="40" t="s">
        <v>0</v>
      </c>
      <c r="F5360" s="70"/>
      <c r="I5360" s="70"/>
      <c r="L5360" s="40" t="s">
        <v>0</v>
      </c>
    </row>
    <row r="5361" spans="1:12" ht="11.25">
      <c r="A5361" s="44">
        <v>39493.45</v>
      </c>
      <c r="B5361" s="40"/>
      <c r="C5361" s="40"/>
      <c r="F5361" s="70"/>
      <c r="G5361" s="40" t="s">
        <v>0</v>
      </c>
      <c r="I5361" s="70"/>
      <c r="L5361" s="40"/>
    </row>
    <row r="5362" spans="1:9" ht="11.25">
      <c r="A5362" s="44">
        <v>39493.45694444444</v>
      </c>
      <c r="D5362" s="40" t="s">
        <v>0</v>
      </c>
      <c r="E5362" s="40" t="s">
        <v>0</v>
      </c>
      <c r="F5362" s="70"/>
      <c r="I5362" s="70"/>
    </row>
    <row r="5363" spans="1:12" ht="11.25">
      <c r="A5363" s="44">
        <v>39493.461805555555</v>
      </c>
      <c r="B5363" s="40" t="s">
        <v>0</v>
      </c>
      <c r="C5363" s="40" t="s">
        <v>0</v>
      </c>
      <c r="F5363" s="70"/>
      <c r="I5363" s="70"/>
      <c r="L5363" s="40" t="s">
        <v>0</v>
      </c>
    </row>
    <row r="5364" spans="1:9" ht="11.25">
      <c r="A5364" s="44">
        <v>39495.697916666664</v>
      </c>
      <c r="F5364" s="70"/>
      <c r="G5364" s="40" t="s">
        <v>0</v>
      </c>
      <c r="I5364" s="70"/>
    </row>
    <row r="5365" spans="1:9" ht="11.25">
      <c r="A5365" s="44">
        <v>39495.70486111111</v>
      </c>
      <c r="D5365" s="40" t="s">
        <v>0</v>
      </c>
      <c r="E5365" s="40" t="s">
        <v>0</v>
      </c>
      <c r="F5365" s="70"/>
      <c r="I5365" s="70"/>
    </row>
    <row r="5366" spans="1:9" ht="11.25">
      <c r="A5366" s="44">
        <v>39496.447916666664</v>
      </c>
      <c r="F5366" s="70"/>
      <c r="G5366" s="40" t="s">
        <v>0</v>
      </c>
      <c r="I5366" s="70"/>
    </row>
    <row r="5367" spans="1:12" ht="11.25">
      <c r="A5367" s="44">
        <v>39496.45486111111</v>
      </c>
      <c r="D5367" s="40" t="s">
        <v>0</v>
      </c>
      <c r="E5367" s="40" t="s">
        <v>0</v>
      </c>
      <c r="F5367" s="70"/>
      <c r="I5367" s="70"/>
      <c r="L5367" s="40" t="s">
        <v>0</v>
      </c>
    </row>
    <row r="5368" spans="1:9" ht="11.25">
      <c r="A5368" s="44">
        <v>39496.538194444445</v>
      </c>
      <c r="B5368" s="40" t="s">
        <v>0</v>
      </c>
      <c r="C5368" s="40" t="s">
        <v>0</v>
      </c>
      <c r="F5368" s="70"/>
      <c r="I5368" s="70"/>
    </row>
    <row r="5369" spans="1:12" ht="11.25">
      <c r="A5369" s="44">
        <v>39496.97638888889</v>
      </c>
      <c r="B5369" s="40" t="s">
        <v>0</v>
      </c>
      <c r="C5369" s="40" t="s">
        <v>0</v>
      </c>
      <c r="F5369" s="70"/>
      <c r="I5369" s="70"/>
      <c r="L5369" s="40" t="s">
        <v>0</v>
      </c>
    </row>
    <row r="5370" spans="1:9" ht="11.25">
      <c r="A5370" s="44">
        <v>39496.98333333333</v>
      </c>
      <c r="D5370" s="40" t="s">
        <v>0</v>
      </c>
      <c r="E5370" s="40" t="s">
        <v>0</v>
      </c>
      <c r="F5370" s="70"/>
      <c r="I5370" s="70"/>
    </row>
    <row r="5371" spans="1:9" ht="11.25">
      <c r="A5371" s="44">
        <v>39496.990277777775</v>
      </c>
      <c r="F5371" s="70"/>
      <c r="G5371" s="40" t="s">
        <v>0</v>
      </c>
      <c r="I5371" s="70"/>
    </row>
    <row r="5372" spans="1:9" ht="11.25">
      <c r="A5372" s="44">
        <v>39497.45625</v>
      </c>
      <c r="F5372" s="70"/>
      <c r="G5372" s="40" t="s">
        <v>0</v>
      </c>
      <c r="I5372" s="70"/>
    </row>
    <row r="5373" spans="1:12" ht="11.25">
      <c r="A5373" s="44">
        <v>39497.46319444444</v>
      </c>
      <c r="D5373" s="40" t="s">
        <v>0</v>
      </c>
      <c r="E5373" s="40" t="s">
        <v>0</v>
      </c>
      <c r="F5373" s="70"/>
      <c r="I5373" s="70"/>
      <c r="L5373" s="40" t="s">
        <v>0</v>
      </c>
    </row>
    <row r="5374" spans="1:9" ht="11.25">
      <c r="A5374" s="44">
        <v>39497.46875</v>
      </c>
      <c r="B5374" s="40" t="s">
        <v>0</v>
      </c>
      <c r="C5374" s="40" t="s">
        <v>0</v>
      </c>
      <c r="F5374" s="70"/>
      <c r="I5374" s="70"/>
    </row>
    <row r="5375" spans="1:14" ht="11.25">
      <c r="A5375" s="44">
        <v>39497.745833333334</v>
      </c>
      <c r="F5375" s="70"/>
      <c r="I5375" s="70"/>
      <c r="M5375" s="42" t="s">
        <v>1</v>
      </c>
      <c r="N5375" s="42" t="s">
        <v>1</v>
      </c>
    </row>
    <row r="5376" spans="1:9" ht="11.25">
      <c r="A5376" s="44">
        <v>39497.75347222222</v>
      </c>
      <c r="E5376" s="40" t="s">
        <v>0</v>
      </c>
      <c r="F5376" s="70"/>
      <c r="I5376" s="70"/>
    </row>
    <row r="5377" spans="1:9" ht="11.25">
      <c r="A5377" s="44">
        <v>39497.760416666664</v>
      </c>
      <c r="F5377" s="70"/>
      <c r="G5377" s="40" t="s">
        <v>0</v>
      </c>
      <c r="I5377" s="70"/>
    </row>
    <row r="5378" spans="1:9" ht="11.25">
      <c r="A5378" s="44">
        <v>39498.44375</v>
      </c>
      <c r="F5378" s="70"/>
      <c r="G5378" s="40" t="s">
        <v>0</v>
      </c>
      <c r="I5378" s="70"/>
    </row>
    <row r="5379" spans="1:9" ht="11.25">
      <c r="A5379" s="44">
        <v>39498.450694444444</v>
      </c>
      <c r="E5379" s="40" t="s">
        <v>0</v>
      </c>
      <c r="F5379" s="70"/>
      <c r="I5379" s="70"/>
    </row>
    <row r="5380" spans="1:14" ht="11.25">
      <c r="A5380" s="44">
        <v>39498.45416666667</v>
      </c>
      <c r="F5380" s="70"/>
      <c r="I5380" s="70"/>
      <c r="M5380" s="40" t="s">
        <v>0</v>
      </c>
      <c r="N5380" s="40" t="s">
        <v>0</v>
      </c>
    </row>
    <row r="5381" spans="1:9" ht="11.25">
      <c r="A5381" s="44">
        <v>39508.71805555555</v>
      </c>
      <c r="F5381" s="70"/>
      <c r="G5381" s="40" t="s">
        <v>0</v>
      </c>
      <c r="I5381" s="70"/>
    </row>
    <row r="5382" spans="1:12" ht="11.25">
      <c r="A5382" s="44">
        <v>39508.725</v>
      </c>
      <c r="D5382" s="40" t="s">
        <v>0</v>
      </c>
      <c r="E5382" s="40" t="s">
        <v>0</v>
      </c>
      <c r="F5382" s="70"/>
      <c r="I5382" s="70"/>
      <c r="L5382" s="40" t="s">
        <v>0</v>
      </c>
    </row>
    <row r="5383" spans="1:9" ht="11.25">
      <c r="A5383" s="44">
        <v>39508.756944444445</v>
      </c>
      <c r="B5383" s="40" t="s">
        <v>0</v>
      </c>
      <c r="C5383" s="40" t="s">
        <v>0</v>
      </c>
      <c r="F5383" s="70"/>
      <c r="I5383" s="70"/>
    </row>
    <row r="5384" spans="1:9" ht="11.25">
      <c r="A5384" s="44">
        <v>39510.532638888886</v>
      </c>
      <c r="F5384" s="70"/>
      <c r="G5384" s="40" t="s">
        <v>0</v>
      </c>
      <c r="I5384" s="70"/>
    </row>
    <row r="5385" spans="1:9" ht="11.25">
      <c r="A5385" s="44">
        <v>39510.53958333333</v>
      </c>
      <c r="E5385" s="40" t="s">
        <v>0</v>
      </c>
      <c r="F5385" s="70"/>
      <c r="I5385" s="70"/>
    </row>
    <row r="5386" spans="1:15" ht="11.25">
      <c r="A5386" s="44">
        <v>39510.54513888889</v>
      </c>
      <c r="F5386" s="70"/>
      <c r="I5386" s="70"/>
      <c r="M5386" s="40" t="s">
        <v>0</v>
      </c>
      <c r="N5386" s="40" t="s">
        <v>0</v>
      </c>
      <c r="O5386" s="29" t="s">
        <v>75</v>
      </c>
    </row>
    <row r="5387" spans="1:9" ht="11.25">
      <c r="A5387" s="44">
        <v>39511.43541666667</v>
      </c>
      <c r="F5387" s="70"/>
      <c r="G5387" s="40" t="s">
        <v>0</v>
      </c>
      <c r="I5387" s="70"/>
    </row>
    <row r="5388" spans="1:9" ht="11.25">
      <c r="A5388" s="44">
        <v>39511.44236111111</v>
      </c>
      <c r="D5388" s="40" t="s">
        <v>0</v>
      </c>
      <c r="E5388" s="40" t="s">
        <v>0</v>
      </c>
      <c r="F5388" s="70"/>
      <c r="I5388" s="70"/>
    </row>
    <row r="5389" spans="1:12" ht="11.25">
      <c r="A5389" s="44">
        <v>39511.44930555556</v>
      </c>
      <c r="B5389" s="40" t="s">
        <v>0</v>
      </c>
      <c r="C5389" s="40" t="s">
        <v>0</v>
      </c>
      <c r="F5389" s="70"/>
      <c r="I5389" s="70"/>
      <c r="L5389" s="40" t="s">
        <v>0</v>
      </c>
    </row>
    <row r="5390" spans="1:14" ht="11.25">
      <c r="A5390" s="44">
        <v>39511.53472222222</v>
      </c>
      <c r="F5390" s="70"/>
      <c r="I5390" s="70"/>
      <c r="M5390" s="40" t="s">
        <v>0</v>
      </c>
      <c r="N5390" s="40" t="s">
        <v>0</v>
      </c>
    </row>
    <row r="5391" spans="1:9" ht="11.25">
      <c r="A5391" s="44">
        <v>39513.46944444445</v>
      </c>
      <c r="F5391" s="70"/>
      <c r="G5391" s="40" t="s">
        <v>0</v>
      </c>
      <c r="I5391" s="70"/>
    </row>
    <row r="5392" spans="1:12" ht="11.25">
      <c r="A5392" s="44">
        <v>39513.47638888889</v>
      </c>
      <c r="D5392" s="40" t="s">
        <v>0</v>
      </c>
      <c r="E5392" s="40" t="s">
        <v>0</v>
      </c>
      <c r="F5392" s="70"/>
      <c r="I5392" s="70"/>
      <c r="L5392" s="40" t="s">
        <v>0</v>
      </c>
    </row>
    <row r="5393" spans="1:9" ht="11.25">
      <c r="A5393" s="44">
        <v>39513.558333333334</v>
      </c>
      <c r="B5393" s="40" t="s">
        <v>0</v>
      </c>
      <c r="C5393" s="40" t="s">
        <v>0</v>
      </c>
      <c r="F5393" s="70"/>
      <c r="I5393" s="70"/>
    </row>
    <row r="5394" spans="1:9" ht="11.25">
      <c r="A5394" s="44">
        <v>39514.436111111114</v>
      </c>
      <c r="F5394" s="70"/>
      <c r="G5394" s="40" t="s">
        <v>0</v>
      </c>
      <c r="I5394" s="70"/>
    </row>
    <row r="5395" spans="1:12" ht="11.25">
      <c r="A5395" s="44">
        <v>39514.44375</v>
      </c>
      <c r="D5395" s="40" t="s">
        <v>0</v>
      </c>
      <c r="E5395" s="40" t="s">
        <v>0</v>
      </c>
      <c r="F5395" s="70"/>
      <c r="I5395" s="70"/>
      <c r="L5395" s="40" t="s">
        <v>0</v>
      </c>
    </row>
    <row r="5396" spans="1:9" ht="11.25">
      <c r="A5396" s="44">
        <v>39514.475</v>
      </c>
      <c r="B5396" s="40" t="s">
        <v>0</v>
      </c>
      <c r="C5396" s="40" t="s">
        <v>0</v>
      </c>
      <c r="F5396" s="70"/>
      <c r="I5396" s="70"/>
    </row>
    <row r="5397" spans="1:14" ht="11.25">
      <c r="A5397" s="44">
        <v>39516.5</v>
      </c>
      <c r="F5397" s="70"/>
      <c r="I5397" s="70"/>
      <c r="M5397" s="40" t="s">
        <v>0</v>
      </c>
      <c r="N5397" s="40" t="s">
        <v>0</v>
      </c>
    </row>
    <row r="5398" spans="1:12" ht="11.25">
      <c r="A5398" s="44">
        <v>39517.78472222222</v>
      </c>
      <c r="B5398" s="40" t="s">
        <v>0</v>
      </c>
      <c r="C5398" s="40" t="s">
        <v>0</v>
      </c>
      <c r="F5398" s="70"/>
      <c r="I5398" s="70"/>
      <c r="L5398" s="40" t="s">
        <v>0</v>
      </c>
    </row>
    <row r="5399" spans="1:9" ht="11.25">
      <c r="A5399" s="44">
        <v>39517.80972222222</v>
      </c>
      <c r="D5399" s="40" t="s">
        <v>0</v>
      </c>
      <c r="E5399" s="40" t="s">
        <v>0</v>
      </c>
      <c r="F5399" s="70"/>
      <c r="I5399" s="70"/>
    </row>
    <row r="5400" spans="1:9" ht="11.25">
      <c r="A5400" s="44">
        <v>39517.816666666666</v>
      </c>
      <c r="F5400" s="70"/>
      <c r="G5400" s="40" t="s">
        <v>0</v>
      </c>
      <c r="I5400" s="70"/>
    </row>
    <row r="5401" spans="1:12" ht="11.25">
      <c r="A5401" s="44">
        <v>39518.80416666667</v>
      </c>
      <c r="B5401" s="40" t="s">
        <v>0</v>
      </c>
      <c r="C5401" s="40" t="s">
        <v>0</v>
      </c>
      <c r="F5401" s="70"/>
      <c r="I5401" s="70"/>
      <c r="L5401" s="40" t="s">
        <v>0</v>
      </c>
    </row>
    <row r="5402" spans="1:9" ht="11.25">
      <c r="A5402" s="44">
        <v>39518.80972222222</v>
      </c>
      <c r="D5402" s="40" t="s">
        <v>0</v>
      </c>
      <c r="E5402" s="40" t="s">
        <v>0</v>
      </c>
      <c r="F5402" s="70"/>
      <c r="I5402" s="70"/>
    </row>
    <row r="5403" spans="1:14" ht="11.25">
      <c r="A5403" s="44">
        <v>39519.46111111111</v>
      </c>
      <c r="F5403" s="70"/>
      <c r="I5403" s="70"/>
      <c r="M5403" s="40" t="s">
        <v>0</v>
      </c>
      <c r="N5403" s="40" t="s">
        <v>0</v>
      </c>
    </row>
    <row r="5404" spans="1:12" ht="11.25">
      <c r="A5404" s="44">
        <v>39520.759722222225</v>
      </c>
      <c r="B5404" s="40" t="s">
        <v>0</v>
      </c>
      <c r="C5404" s="40" t="s">
        <v>0</v>
      </c>
      <c r="F5404" s="70"/>
      <c r="I5404" s="70"/>
      <c r="L5404" s="40" t="s">
        <v>0</v>
      </c>
    </row>
    <row r="5405" spans="1:12" ht="11.25">
      <c r="A5405" s="44">
        <v>39520.774305555555</v>
      </c>
      <c r="B5405" s="40" t="s">
        <v>0</v>
      </c>
      <c r="C5405" s="40" t="s">
        <v>0</v>
      </c>
      <c r="F5405" s="70"/>
      <c r="I5405" s="70"/>
      <c r="L5405" s="40" t="s">
        <v>0</v>
      </c>
    </row>
    <row r="5406" spans="1:9" ht="11.25">
      <c r="A5406" s="44">
        <v>39520.78125</v>
      </c>
      <c r="F5406" s="70"/>
      <c r="G5406" s="40" t="s">
        <v>0</v>
      </c>
      <c r="I5406" s="70"/>
    </row>
    <row r="5407" spans="1:12" ht="11.25">
      <c r="A5407" s="44">
        <v>39521.427777777775</v>
      </c>
      <c r="D5407" s="40" t="s">
        <v>0</v>
      </c>
      <c r="E5407" s="40" t="s">
        <v>0</v>
      </c>
      <c r="F5407" s="70"/>
      <c r="I5407" s="70"/>
      <c r="L5407" s="40" t="s">
        <v>0</v>
      </c>
    </row>
    <row r="5408" spans="1:9" ht="11.25">
      <c r="A5408" s="44">
        <v>39521.46111111111</v>
      </c>
      <c r="B5408" s="40" t="s">
        <v>0</v>
      </c>
      <c r="C5408" s="40" t="s">
        <v>0</v>
      </c>
      <c r="F5408" s="70"/>
      <c r="I5408" s="70"/>
    </row>
    <row r="5409" spans="1:14" ht="11.25">
      <c r="A5409" s="44">
        <v>39523.76666666667</v>
      </c>
      <c r="F5409" s="70"/>
      <c r="I5409" s="70"/>
      <c r="M5409" s="40" t="s">
        <v>0</v>
      </c>
      <c r="N5409" s="40" t="s">
        <v>0</v>
      </c>
    </row>
    <row r="5410" spans="1:12" ht="11.25">
      <c r="A5410" s="44">
        <v>39523.771527777775</v>
      </c>
      <c r="D5410" s="40" t="s">
        <v>0</v>
      </c>
      <c r="F5410" s="70"/>
      <c r="I5410" s="70"/>
      <c r="L5410" s="40" t="s">
        <v>0</v>
      </c>
    </row>
    <row r="5411" spans="1:9" ht="11.25">
      <c r="A5411" s="44">
        <v>39524.555555555555</v>
      </c>
      <c r="F5411" s="70"/>
      <c r="G5411" s="40" t="s">
        <v>0</v>
      </c>
      <c r="I5411" s="70"/>
    </row>
    <row r="5412" spans="1:9" ht="11.25">
      <c r="A5412" s="44">
        <v>39524.5625</v>
      </c>
      <c r="D5412" s="40" t="s">
        <v>0</v>
      </c>
      <c r="E5412" s="40" t="s">
        <v>0</v>
      </c>
      <c r="F5412" s="70"/>
      <c r="I5412" s="70"/>
    </row>
    <row r="5413" spans="1:12" ht="11.25">
      <c r="A5413" s="44">
        <v>39524.57083333333</v>
      </c>
      <c r="B5413" s="40" t="s">
        <v>0</v>
      </c>
      <c r="C5413" s="40" t="s">
        <v>0</v>
      </c>
      <c r="F5413" s="70"/>
      <c r="I5413" s="70"/>
      <c r="L5413" s="40" t="s">
        <v>0</v>
      </c>
    </row>
    <row r="5414" spans="1:12" ht="11.25">
      <c r="A5414" s="44">
        <v>39524.92013888889</v>
      </c>
      <c r="B5414" s="40" t="s">
        <v>0</v>
      </c>
      <c r="C5414" s="40" t="s">
        <v>0</v>
      </c>
      <c r="F5414" s="70"/>
      <c r="I5414" s="70"/>
      <c r="L5414" s="40" t="s">
        <v>0</v>
      </c>
    </row>
    <row r="5415" spans="1:9" ht="11.25">
      <c r="A5415" s="44">
        <v>39524.927777777775</v>
      </c>
      <c r="D5415" s="40" t="s">
        <v>0</v>
      </c>
      <c r="E5415" s="40" t="s">
        <v>0</v>
      </c>
      <c r="F5415" s="70"/>
      <c r="I5415" s="70"/>
    </row>
    <row r="5416" spans="1:9" ht="11.25">
      <c r="A5416" s="44">
        <v>39524.93472222222</v>
      </c>
      <c r="F5416" s="70"/>
      <c r="G5416" s="40" t="s">
        <v>0</v>
      </c>
      <c r="I5416" s="70"/>
    </row>
    <row r="5417" spans="1:9" ht="11.25">
      <c r="A5417" s="44">
        <v>39525.44305555556</v>
      </c>
      <c r="F5417" s="70"/>
      <c r="G5417" s="40" t="s">
        <v>0</v>
      </c>
      <c r="I5417" s="70"/>
    </row>
    <row r="5418" spans="1:9" ht="11.25">
      <c r="A5418" s="44">
        <v>39525.44930555556</v>
      </c>
      <c r="D5418" s="40" t="s">
        <v>0</v>
      </c>
      <c r="E5418" s="40" t="s">
        <v>0</v>
      </c>
      <c r="F5418" s="70"/>
      <c r="I5418" s="70"/>
    </row>
    <row r="5419" spans="1:12" ht="11.25">
      <c r="A5419" s="44">
        <v>39525.45486111111</v>
      </c>
      <c r="B5419" s="40" t="s">
        <v>0</v>
      </c>
      <c r="C5419" s="40" t="s">
        <v>0</v>
      </c>
      <c r="F5419" s="70"/>
      <c r="I5419" s="70"/>
      <c r="L5419" s="40" t="s">
        <v>0</v>
      </c>
    </row>
    <row r="5420" spans="1:9" ht="11.25">
      <c r="A5420" s="44">
        <v>39526.42222222222</v>
      </c>
      <c r="F5420" s="70"/>
      <c r="G5420" s="40" t="s">
        <v>0</v>
      </c>
      <c r="I5420" s="70"/>
    </row>
    <row r="5421" spans="1:9" ht="11.25">
      <c r="A5421" s="44">
        <v>39526.42847222222</v>
      </c>
      <c r="D5421" s="40" t="s">
        <v>0</v>
      </c>
      <c r="E5421" s="40" t="s">
        <v>0</v>
      </c>
      <c r="F5421" s="70"/>
      <c r="I5421" s="70"/>
    </row>
    <row r="5422" spans="1:9" ht="11.25">
      <c r="A5422" s="44">
        <v>39526.43472222222</v>
      </c>
      <c r="B5422" s="40" t="s">
        <v>0</v>
      </c>
      <c r="C5422" s="40" t="s">
        <v>0</v>
      </c>
      <c r="F5422" s="70"/>
      <c r="I5422" s="70"/>
    </row>
    <row r="5423" spans="1:9" ht="11.25">
      <c r="A5423" s="44">
        <v>39527.427777777775</v>
      </c>
      <c r="F5423" s="70"/>
      <c r="G5423" s="40" t="s">
        <v>0</v>
      </c>
      <c r="I5423" s="70"/>
    </row>
    <row r="5424" spans="1:9" ht="11.25">
      <c r="A5424" s="44">
        <v>39527.43402777778</v>
      </c>
      <c r="D5424" s="40" t="s">
        <v>0</v>
      </c>
      <c r="E5424" s="40" t="s">
        <v>0</v>
      </c>
      <c r="F5424" s="70"/>
      <c r="I5424" s="70"/>
    </row>
    <row r="5425" spans="1:12" ht="11.25">
      <c r="A5425" s="44">
        <v>39527.43958333333</v>
      </c>
      <c r="B5425" s="40" t="s">
        <v>0</v>
      </c>
      <c r="C5425" s="40" t="s">
        <v>0</v>
      </c>
      <c r="F5425" s="70"/>
      <c r="I5425" s="70"/>
      <c r="L5425" s="40" t="s">
        <v>0</v>
      </c>
    </row>
    <row r="5426" spans="1:9" ht="11.25">
      <c r="A5426" s="44">
        <v>39528.42847222222</v>
      </c>
      <c r="F5426" s="70"/>
      <c r="G5426" s="40" t="s">
        <v>0</v>
      </c>
      <c r="I5426" s="70"/>
    </row>
    <row r="5427" spans="1:9" ht="11.25">
      <c r="A5427" s="44">
        <v>39528.43541666667</v>
      </c>
      <c r="E5427" s="40" t="s">
        <v>0</v>
      </c>
      <c r="F5427" s="70"/>
      <c r="I5427" s="70"/>
    </row>
    <row r="5428" spans="1:14" ht="11.25">
      <c r="A5428" s="44">
        <v>39528.441666666666</v>
      </c>
      <c r="F5428" s="70"/>
      <c r="I5428" s="70"/>
      <c r="M5428" s="40" t="s">
        <v>0</v>
      </c>
      <c r="N5428" s="40" t="s">
        <v>0</v>
      </c>
    </row>
    <row r="5429" spans="1:12" ht="11.25">
      <c r="A5429" s="44">
        <v>39528.75277777778</v>
      </c>
      <c r="B5429" s="40" t="s">
        <v>0</v>
      </c>
      <c r="C5429" s="40" t="s">
        <v>0</v>
      </c>
      <c r="F5429" s="70"/>
      <c r="I5429" s="70"/>
      <c r="L5429" s="40" t="s">
        <v>0</v>
      </c>
    </row>
    <row r="5430" spans="1:9" ht="11.25">
      <c r="A5430" s="44">
        <v>39528.76458333333</v>
      </c>
      <c r="D5430" s="40" t="s">
        <v>0</v>
      </c>
      <c r="E5430" s="40" t="s">
        <v>0</v>
      </c>
      <c r="F5430" s="70"/>
      <c r="I5430" s="70"/>
    </row>
    <row r="5431" spans="1:9" ht="11.25">
      <c r="A5431" s="44">
        <v>39528.771527777775</v>
      </c>
      <c r="F5431" s="70"/>
      <c r="G5431" s="40" t="s">
        <v>0</v>
      </c>
      <c r="I5431" s="70"/>
    </row>
    <row r="5432" spans="1:9" ht="11.25">
      <c r="A5432" s="44">
        <v>39529.677777777775</v>
      </c>
      <c r="F5432" s="70"/>
      <c r="G5432" s="40" t="s">
        <v>0</v>
      </c>
      <c r="I5432" s="70"/>
    </row>
    <row r="5433" spans="1:12" ht="11.25">
      <c r="A5433" s="44">
        <v>39529.68472222222</v>
      </c>
      <c r="D5433" s="40" t="s">
        <v>0</v>
      </c>
      <c r="E5433" s="40" t="s">
        <v>0</v>
      </c>
      <c r="F5433" s="70"/>
      <c r="I5433" s="70"/>
      <c r="L5433" s="40" t="s">
        <v>0</v>
      </c>
    </row>
    <row r="5434" spans="1:14" ht="11.25">
      <c r="A5434" s="44">
        <v>39533.45277777778</v>
      </c>
      <c r="F5434" s="70"/>
      <c r="I5434" s="70"/>
      <c r="M5434" s="40" t="s">
        <v>0</v>
      </c>
      <c r="N5434" s="40" t="s">
        <v>0</v>
      </c>
    </row>
    <row r="5435" spans="1:9" ht="11.25">
      <c r="A5435" s="44">
        <v>39533.56319444445</v>
      </c>
      <c r="B5435" s="40" t="s">
        <v>0</v>
      </c>
      <c r="C5435" s="40" t="s">
        <v>0</v>
      </c>
      <c r="F5435" s="70"/>
      <c r="I5435" s="70"/>
    </row>
    <row r="5436" spans="1:9" ht="11.25">
      <c r="A5436" s="44">
        <v>39534.46875</v>
      </c>
      <c r="F5436" s="70"/>
      <c r="G5436" s="40" t="s">
        <v>0</v>
      </c>
      <c r="I5436" s="70"/>
    </row>
    <row r="5437" spans="1:9" ht="11.25">
      <c r="A5437" s="44">
        <v>39534.479166666664</v>
      </c>
      <c r="D5437" s="40" t="s">
        <v>0</v>
      </c>
      <c r="E5437" s="40" t="s">
        <v>0</v>
      </c>
      <c r="F5437" s="70"/>
      <c r="I5437" s="70"/>
    </row>
    <row r="5438" spans="1:12" ht="11.25">
      <c r="A5438" s="44">
        <v>39534.48888888889</v>
      </c>
      <c r="B5438" s="40" t="s">
        <v>0</v>
      </c>
      <c r="C5438" s="40" t="s">
        <v>0</v>
      </c>
      <c r="F5438" s="70"/>
      <c r="I5438" s="70"/>
      <c r="L5438" s="40" t="s">
        <v>0</v>
      </c>
    </row>
    <row r="5439" spans="1:12" ht="11.25">
      <c r="A5439" s="44">
        <v>39534.76527777778</v>
      </c>
      <c r="B5439" s="40" t="s">
        <v>0</v>
      </c>
      <c r="C5439" s="40" t="s">
        <v>0</v>
      </c>
      <c r="F5439" s="70"/>
      <c r="I5439" s="70"/>
      <c r="L5439" s="40" t="s">
        <v>0</v>
      </c>
    </row>
    <row r="5440" spans="1:9" ht="11.25">
      <c r="A5440" s="44">
        <v>39534.774305555555</v>
      </c>
      <c r="D5440" s="40" t="s">
        <v>0</v>
      </c>
      <c r="E5440" s="40" t="s">
        <v>0</v>
      </c>
      <c r="F5440" s="70"/>
      <c r="I5440" s="70"/>
    </row>
    <row r="5441" spans="1:9" ht="11.25">
      <c r="A5441" s="44">
        <v>39534.78194444445</v>
      </c>
      <c r="F5441" s="70"/>
      <c r="G5441" s="40" t="s">
        <v>0</v>
      </c>
      <c r="I5441" s="70"/>
    </row>
    <row r="5442" spans="1:9" ht="11.25">
      <c r="A5442" s="44">
        <v>39535.407638888886</v>
      </c>
      <c r="F5442" s="70"/>
      <c r="G5442" s="40" t="s">
        <v>0</v>
      </c>
      <c r="I5442" s="70"/>
    </row>
    <row r="5443" spans="1:9" ht="11.25">
      <c r="A5443" s="44">
        <v>39535.415972222225</v>
      </c>
      <c r="D5443" s="40" t="s">
        <v>0</v>
      </c>
      <c r="E5443" s="40" t="s">
        <v>0</v>
      </c>
      <c r="F5443" s="70"/>
      <c r="I5443" s="70"/>
    </row>
    <row r="5444" spans="1:12" ht="11.25">
      <c r="A5444" s="44">
        <v>39535.425</v>
      </c>
      <c r="B5444" s="40" t="s">
        <v>0</v>
      </c>
      <c r="C5444" s="40" t="s">
        <v>0</v>
      </c>
      <c r="F5444" s="70"/>
      <c r="I5444" s="70"/>
      <c r="L5444" s="40" t="s">
        <v>0</v>
      </c>
    </row>
    <row r="5445" spans="1:9" ht="11.25">
      <c r="A5445" s="44">
        <v>39538.44236111111</v>
      </c>
      <c r="F5445" s="70"/>
      <c r="G5445" s="40" t="s">
        <v>0</v>
      </c>
      <c r="I5445" s="70"/>
    </row>
    <row r="5446" spans="1:9" ht="11.25">
      <c r="A5446" s="44">
        <v>39538.45</v>
      </c>
      <c r="D5446" s="40" t="s">
        <v>0</v>
      </c>
      <c r="E5446" s="40" t="s">
        <v>0</v>
      </c>
      <c r="F5446" s="70"/>
      <c r="I5446" s="70"/>
    </row>
    <row r="5447" spans="1:12" ht="11.25">
      <c r="A5447" s="44">
        <v>39538.45694444444</v>
      </c>
      <c r="B5447" s="40" t="s">
        <v>0</v>
      </c>
      <c r="C5447" s="40" t="s">
        <v>0</v>
      </c>
      <c r="F5447" s="70"/>
      <c r="I5447" s="70"/>
      <c r="L5447" s="40" t="s">
        <v>0</v>
      </c>
    </row>
    <row r="5448" spans="1:9" ht="11.25">
      <c r="A5448" s="44">
        <v>39539.464583333334</v>
      </c>
      <c r="D5448" s="40" t="s">
        <v>0</v>
      </c>
      <c r="E5448" s="40" t="s">
        <v>0</v>
      </c>
      <c r="F5448" s="70"/>
      <c r="I5448" s="70"/>
    </row>
    <row r="5449" spans="1:12" ht="11.25">
      <c r="A5449" s="44">
        <v>39539.47083333333</v>
      </c>
      <c r="B5449" s="40" t="s">
        <v>0</v>
      </c>
      <c r="C5449" s="40" t="s">
        <v>0</v>
      </c>
      <c r="F5449" s="70"/>
      <c r="I5449" s="70"/>
      <c r="L5449" s="40" t="s">
        <v>0</v>
      </c>
    </row>
    <row r="5450" spans="1:9" ht="11.25">
      <c r="A5450" s="44">
        <v>39541.975</v>
      </c>
      <c r="B5450" s="40" t="s">
        <v>0</v>
      </c>
      <c r="C5450" s="40" t="s">
        <v>0</v>
      </c>
      <c r="F5450" s="70"/>
      <c r="I5450" s="70"/>
    </row>
    <row r="5451" spans="1:9" ht="11.25">
      <c r="A5451" s="44">
        <v>39541.98402777778</v>
      </c>
      <c r="D5451" s="40" t="s">
        <v>0</v>
      </c>
      <c r="E5451" s="40" t="s">
        <v>0</v>
      </c>
      <c r="F5451" s="70"/>
      <c r="I5451" s="70"/>
    </row>
    <row r="5452" spans="1:9" ht="11.25">
      <c r="A5452" s="44">
        <v>39541.990277777775</v>
      </c>
      <c r="F5452" s="70"/>
      <c r="G5452" s="40" t="s">
        <v>0</v>
      </c>
      <c r="I5452" s="70"/>
    </row>
    <row r="5453" spans="1:9" ht="11.25">
      <c r="A5453" s="44">
        <v>39542.52638888889</v>
      </c>
      <c r="F5453" s="70"/>
      <c r="G5453" s="40" t="s">
        <v>0</v>
      </c>
      <c r="I5453" s="70"/>
    </row>
    <row r="5454" spans="1:9" ht="11.25">
      <c r="A5454" s="44">
        <v>39542.53333333333</v>
      </c>
      <c r="D5454" s="40" t="s">
        <v>0</v>
      </c>
      <c r="E5454" s="40" t="s">
        <v>0</v>
      </c>
      <c r="F5454" s="70"/>
      <c r="I5454" s="70"/>
    </row>
    <row r="5455" spans="1:14" ht="11.25">
      <c r="A5455" s="44">
        <v>39542.57708333333</v>
      </c>
      <c r="F5455" s="70"/>
      <c r="I5455" s="70"/>
      <c r="M5455" s="40" t="s">
        <v>0</v>
      </c>
      <c r="N5455" s="40" t="s">
        <v>0</v>
      </c>
    </row>
    <row r="5456" spans="1:9" ht="11.25">
      <c r="A5456" s="44">
        <v>39542.60277777778</v>
      </c>
      <c r="B5456" s="40" t="s">
        <v>0</v>
      </c>
      <c r="C5456" s="40" t="s">
        <v>0</v>
      </c>
      <c r="F5456" s="70"/>
      <c r="I5456" s="70"/>
    </row>
    <row r="5457" spans="1:12" ht="11.25">
      <c r="A5457" s="44">
        <v>39542.69513888889</v>
      </c>
      <c r="B5457" s="40" t="s">
        <v>0</v>
      </c>
      <c r="C5457" s="40" t="s">
        <v>0</v>
      </c>
      <c r="F5457" s="70"/>
      <c r="I5457" s="70"/>
      <c r="L5457" s="40" t="s">
        <v>0</v>
      </c>
    </row>
    <row r="5458" spans="1:9" ht="11.25">
      <c r="A5458" s="44">
        <v>39542.705555555556</v>
      </c>
      <c r="D5458" s="40" t="s">
        <v>0</v>
      </c>
      <c r="E5458" s="40" t="s">
        <v>0</v>
      </c>
      <c r="F5458" s="70"/>
      <c r="I5458" s="70"/>
    </row>
    <row r="5459" spans="1:9" ht="11.25">
      <c r="A5459" s="44">
        <v>39542.71319444444</v>
      </c>
      <c r="F5459" s="70"/>
      <c r="G5459" s="40" t="s">
        <v>0</v>
      </c>
      <c r="I5459" s="70"/>
    </row>
    <row r="5460" spans="1:9" ht="11.25">
      <c r="A5460" s="44">
        <v>39545.436111111114</v>
      </c>
      <c r="F5460" s="70"/>
      <c r="G5460" s="40" t="s">
        <v>0</v>
      </c>
      <c r="I5460" s="70"/>
    </row>
    <row r="5461" spans="1:12" ht="11.25">
      <c r="A5461" s="44">
        <v>39545.44652777778</v>
      </c>
      <c r="D5461" s="40" t="s">
        <v>0</v>
      </c>
      <c r="E5461" s="40" t="s">
        <v>0</v>
      </c>
      <c r="F5461" s="70"/>
      <c r="I5461" s="70"/>
      <c r="L5461" s="40" t="s">
        <v>0</v>
      </c>
    </row>
    <row r="5462" spans="1:9" ht="11.25">
      <c r="A5462" s="44">
        <v>39545.45347222222</v>
      </c>
      <c r="B5462" s="40" t="s">
        <v>0</v>
      </c>
      <c r="C5462" s="40" t="s">
        <v>0</v>
      </c>
      <c r="F5462" s="70"/>
      <c r="I5462" s="70"/>
    </row>
    <row r="5463" spans="1:9" ht="11.25">
      <c r="A5463" s="44">
        <v>39546.44930555556</v>
      </c>
      <c r="F5463" s="70"/>
      <c r="G5463" s="40" t="s">
        <v>0</v>
      </c>
      <c r="I5463" s="70"/>
    </row>
    <row r="5464" spans="1:12" ht="11.25">
      <c r="A5464" s="44">
        <v>39546.45625</v>
      </c>
      <c r="D5464" s="40" t="s">
        <v>0</v>
      </c>
      <c r="E5464" s="40" t="s">
        <v>0</v>
      </c>
      <c r="F5464" s="70"/>
      <c r="I5464" s="70"/>
      <c r="L5464" s="40" t="s">
        <v>0</v>
      </c>
    </row>
    <row r="5465" spans="1:9" ht="11.25">
      <c r="A5465" s="44">
        <v>39546.50347222222</v>
      </c>
      <c r="B5465" s="40" t="s">
        <v>0</v>
      </c>
      <c r="C5465" s="40" t="s">
        <v>0</v>
      </c>
      <c r="F5465" s="70"/>
      <c r="I5465" s="70"/>
    </row>
    <row r="5466" spans="1:14" ht="11.25">
      <c r="A5466" s="44">
        <v>39548.4375</v>
      </c>
      <c r="F5466" s="70"/>
      <c r="I5466" s="70"/>
      <c r="M5466" s="40" t="s">
        <v>0</v>
      </c>
      <c r="N5466" s="40" t="s">
        <v>0</v>
      </c>
    </row>
    <row r="5467" spans="1:12" ht="11.25">
      <c r="A5467" s="44">
        <v>39548.70625</v>
      </c>
      <c r="B5467" s="40" t="s">
        <v>0</v>
      </c>
      <c r="C5467" s="40" t="s">
        <v>0</v>
      </c>
      <c r="F5467" s="70"/>
      <c r="I5467" s="70"/>
      <c r="L5467" s="40" t="s">
        <v>0</v>
      </c>
    </row>
    <row r="5468" spans="1:14" ht="11.25">
      <c r="A5468" s="44">
        <v>39549.45486111111</v>
      </c>
      <c r="F5468" s="70"/>
      <c r="I5468" s="70"/>
      <c r="M5468" s="40" t="s">
        <v>0</v>
      </c>
      <c r="N5468" s="40" t="s">
        <v>0</v>
      </c>
    </row>
    <row r="5469" spans="1:14" ht="11.25">
      <c r="A5469" s="44">
        <v>39551.541666666664</v>
      </c>
      <c r="F5469" s="70"/>
      <c r="I5469" s="70"/>
      <c r="M5469" s="40" t="s">
        <v>0</v>
      </c>
      <c r="N5469" s="40" t="s">
        <v>0</v>
      </c>
    </row>
    <row r="5470" spans="1:12" ht="11.25">
      <c r="A5470" s="44">
        <v>39551.975694444445</v>
      </c>
      <c r="B5470" s="40" t="s">
        <v>0</v>
      </c>
      <c r="C5470" s="40" t="s">
        <v>0</v>
      </c>
      <c r="F5470" s="70"/>
      <c r="I5470" s="70"/>
      <c r="L5470" s="40" t="s">
        <v>0</v>
      </c>
    </row>
    <row r="5471" spans="1:9" ht="11.25">
      <c r="A5471" s="44">
        <v>39551.98333333333</v>
      </c>
      <c r="D5471" s="40" t="s">
        <v>0</v>
      </c>
      <c r="E5471" s="40" t="s">
        <v>0</v>
      </c>
      <c r="F5471" s="70"/>
      <c r="I5471" s="70"/>
    </row>
    <row r="5472" spans="1:9" ht="11.25">
      <c r="A5472" s="44">
        <v>39551.990277777775</v>
      </c>
      <c r="F5472" s="70"/>
      <c r="G5472" s="40" t="s">
        <v>0</v>
      </c>
      <c r="I5472" s="70"/>
    </row>
    <row r="5473" spans="1:9" ht="11.25">
      <c r="A5473" s="44">
        <v>39552.43472222222</v>
      </c>
      <c r="F5473" s="70"/>
      <c r="G5473" s="40" t="s">
        <v>0</v>
      </c>
      <c r="I5473" s="70"/>
    </row>
    <row r="5474" spans="1:9" ht="11.25">
      <c r="A5474" s="44">
        <v>39552.44097222222</v>
      </c>
      <c r="D5474" s="40" t="s">
        <v>0</v>
      </c>
      <c r="E5474" s="40" t="s">
        <v>0</v>
      </c>
      <c r="F5474" s="70"/>
      <c r="I5474" s="70"/>
    </row>
    <row r="5475" spans="1:12" ht="11.25">
      <c r="A5475" s="44">
        <v>39552.447222222225</v>
      </c>
      <c r="B5475" s="40" t="s">
        <v>0</v>
      </c>
      <c r="C5475" s="40" t="s">
        <v>0</v>
      </c>
      <c r="F5475" s="70"/>
      <c r="I5475" s="70"/>
      <c r="L5475" s="40" t="s">
        <v>0</v>
      </c>
    </row>
    <row r="5476" spans="1:9" ht="11.25">
      <c r="A5476" s="44">
        <v>39553.44930555556</v>
      </c>
      <c r="F5476" s="70"/>
      <c r="G5476" s="40" t="s">
        <v>0</v>
      </c>
      <c r="I5476" s="70"/>
    </row>
    <row r="5477" spans="1:12" ht="11.25">
      <c r="A5477" s="44">
        <v>39553.455555555556</v>
      </c>
      <c r="D5477" s="40" t="s">
        <v>0</v>
      </c>
      <c r="E5477" s="40" t="s">
        <v>0</v>
      </c>
      <c r="F5477" s="70"/>
      <c r="I5477" s="70"/>
      <c r="L5477" s="40" t="s">
        <v>0</v>
      </c>
    </row>
    <row r="5478" spans="1:9" ht="11.25">
      <c r="A5478" s="44">
        <v>39553.54652777778</v>
      </c>
      <c r="B5478" s="40" t="s">
        <v>0</v>
      </c>
      <c r="C5478" s="40" t="s">
        <v>0</v>
      </c>
      <c r="F5478" s="70"/>
      <c r="I5478" s="70"/>
    </row>
    <row r="5479" spans="1:12" ht="11.25">
      <c r="A5479" s="44">
        <v>39553.9625</v>
      </c>
      <c r="B5479" s="40" t="s">
        <v>0</v>
      </c>
      <c r="C5479" s="40" t="s">
        <v>0</v>
      </c>
      <c r="F5479" s="70"/>
      <c r="I5479" s="70"/>
      <c r="L5479" s="40" t="s">
        <v>0</v>
      </c>
    </row>
    <row r="5480" spans="1:9" ht="11.25">
      <c r="A5480" s="44">
        <v>39553.96944444445</v>
      </c>
      <c r="D5480" s="40" t="s">
        <v>0</v>
      </c>
      <c r="E5480" s="40" t="s">
        <v>0</v>
      </c>
      <c r="F5480" s="70"/>
      <c r="I5480" s="70"/>
    </row>
    <row r="5481" spans="1:9" ht="11.25">
      <c r="A5481" s="44">
        <v>39553.97638888889</v>
      </c>
      <c r="F5481" s="70"/>
      <c r="G5481" s="40" t="s">
        <v>0</v>
      </c>
      <c r="I5481" s="70"/>
    </row>
    <row r="5482" spans="1:9" ht="11.25">
      <c r="A5482" s="44">
        <v>39555.46944444445</v>
      </c>
      <c r="F5482" s="70"/>
      <c r="G5482" s="40" t="s">
        <v>0</v>
      </c>
      <c r="I5482" s="70"/>
    </row>
    <row r="5483" spans="1:9" ht="11.25">
      <c r="A5483" s="44">
        <v>39555.47638888889</v>
      </c>
      <c r="E5483" s="40" t="s">
        <v>0</v>
      </c>
      <c r="F5483" s="70"/>
      <c r="I5483" s="70"/>
    </row>
    <row r="5484" spans="1:14" ht="11.25">
      <c r="A5484" s="44">
        <v>39555.48263888889</v>
      </c>
      <c r="F5484" s="70"/>
      <c r="I5484" s="70"/>
      <c r="M5484" s="40" t="s">
        <v>0</v>
      </c>
      <c r="N5484" s="40" t="s">
        <v>0</v>
      </c>
    </row>
    <row r="5485" spans="1:12" ht="11.25">
      <c r="A5485" s="44">
        <v>39555.75</v>
      </c>
      <c r="B5485" s="40" t="s">
        <v>0</v>
      </c>
      <c r="C5485" s="40" t="s">
        <v>0</v>
      </c>
      <c r="F5485" s="70"/>
      <c r="I5485" s="70"/>
      <c r="L5485" s="40" t="s">
        <v>0</v>
      </c>
    </row>
    <row r="5486" spans="1:9" ht="11.25">
      <c r="A5486" s="44">
        <v>39556.75763888889</v>
      </c>
      <c r="D5486" s="40" t="s">
        <v>0</v>
      </c>
      <c r="E5486" s="40" t="s">
        <v>0</v>
      </c>
      <c r="F5486" s="70"/>
      <c r="I5486" s="70"/>
    </row>
    <row r="5487" spans="1:9" ht="11.25">
      <c r="A5487" s="44">
        <v>39555.76666666667</v>
      </c>
      <c r="F5487" s="70"/>
      <c r="G5487" s="40" t="s">
        <v>0</v>
      </c>
      <c r="I5487" s="70"/>
    </row>
    <row r="5488" spans="1:9" ht="11.25">
      <c r="A5488" s="44">
        <v>39556.43541666667</v>
      </c>
      <c r="F5488" s="70"/>
      <c r="G5488" s="40" t="s">
        <v>0</v>
      </c>
      <c r="I5488" s="70"/>
    </row>
    <row r="5489" spans="1:9" ht="11.25">
      <c r="A5489" s="44">
        <v>39556.44305555556</v>
      </c>
      <c r="D5489" s="40" t="s">
        <v>0</v>
      </c>
      <c r="E5489" s="40" t="s">
        <v>0</v>
      </c>
      <c r="F5489" s="70"/>
      <c r="I5489" s="70"/>
    </row>
    <row r="5490" spans="1:12" ht="11.25">
      <c r="A5490" s="44">
        <v>39556.44930555556</v>
      </c>
      <c r="B5490" s="40" t="s">
        <v>0</v>
      </c>
      <c r="C5490" s="40" t="s">
        <v>0</v>
      </c>
      <c r="F5490" s="70"/>
      <c r="I5490" s="70"/>
      <c r="L5490" s="40" t="s">
        <v>0</v>
      </c>
    </row>
    <row r="5491" spans="1:14" ht="11.25">
      <c r="A5491" s="44">
        <v>39556.70486111111</v>
      </c>
      <c r="F5491" s="70"/>
      <c r="I5491" s="70"/>
      <c r="M5491" s="42" t="s">
        <v>1</v>
      </c>
      <c r="N5491" s="42" t="s">
        <v>1</v>
      </c>
    </row>
    <row r="5492" spans="1:9" ht="11.25">
      <c r="A5492" s="44">
        <v>39556.72222222222</v>
      </c>
      <c r="E5492" s="40" t="s">
        <v>0</v>
      </c>
      <c r="F5492" s="70"/>
      <c r="I5492" s="70"/>
    </row>
    <row r="5493" spans="1:9" ht="11.25">
      <c r="A5493" s="44">
        <v>39556.73055555556</v>
      </c>
      <c r="F5493" s="70"/>
      <c r="G5493" s="40" t="s">
        <v>0</v>
      </c>
      <c r="I5493" s="70"/>
    </row>
    <row r="5494" spans="1:9" ht="11.25">
      <c r="A5494" s="44">
        <v>39557.51944444444</v>
      </c>
      <c r="F5494" s="70"/>
      <c r="G5494" s="40" t="s">
        <v>0</v>
      </c>
      <c r="I5494" s="70"/>
    </row>
    <row r="5495" spans="1:9" ht="11.25">
      <c r="A5495" s="44">
        <v>39557.52638888889</v>
      </c>
      <c r="D5495" s="40" t="s">
        <v>0</v>
      </c>
      <c r="E5495" s="40" t="s">
        <v>0</v>
      </c>
      <c r="F5495" s="70"/>
      <c r="I5495" s="70"/>
    </row>
    <row r="5496" spans="1:12" ht="11.25">
      <c r="A5496" s="44">
        <v>39557.538194444445</v>
      </c>
      <c r="B5496" s="40" t="s">
        <v>0</v>
      </c>
      <c r="C5496" s="40" t="s">
        <v>0</v>
      </c>
      <c r="F5496" s="70"/>
      <c r="I5496" s="70"/>
      <c r="L5496" s="40" t="s">
        <v>0</v>
      </c>
    </row>
    <row r="5497" spans="1:14" ht="11.25">
      <c r="A5497" s="44">
        <v>39557.94513888889</v>
      </c>
      <c r="F5497" s="70"/>
      <c r="I5497" s="70"/>
      <c r="M5497" s="40" t="s">
        <v>0</v>
      </c>
      <c r="N5497" s="40" t="s">
        <v>0</v>
      </c>
    </row>
    <row r="5498" spans="1:9" ht="11.25">
      <c r="A5498" s="44">
        <v>39559.44236111111</v>
      </c>
      <c r="F5498" s="70"/>
      <c r="G5498" s="40" t="s">
        <v>0</v>
      </c>
      <c r="I5498" s="70"/>
    </row>
    <row r="5499" spans="1:9" ht="11.25">
      <c r="A5499" s="44">
        <v>39559.44861111111</v>
      </c>
      <c r="E5499" s="40" t="s">
        <v>0</v>
      </c>
      <c r="F5499" s="70"/>
      <c r="I5499" s="70"/>
    </row>
    <row r="5500" spans="1:14" ht="11.25">
      <c r="A5500" s="44">
        <v>39559.45277777778</v>
      </c>
      <c r="F5500" s="70"/>
      <c r="I5500" s="70"/>
      <c r="M5500" s="40" t="s">
        <v>0</v>
      </c>
      <c r="N5500" s="40" t="s">
        <v>0</v>
      </c>
    </row>
    <row r="5501" spans="1:14" ht="11.25">
      <c r="A5501" s="44">
        <v>39559.72222222222</v>
      </c>
      <c r="F5501" s="70"/>
      <c r="I5501" s="70"/>
      <c r="M5501" s="42" t="s">
        <v>1</v>
      </c>
      <c r="N5501" s="42" t="s">
        <v>1</v>
      </c>
    </row>
    <row r="5502" spans="1:9" ht="11.25">
      <c r="A5502" s="44">
        <v>39559.729166666664</v>
      </c>
      <c r="E5502" s="40" t="s">
        <v>0</v>
      </c>
      <c r="F5502" s="70"/>
      <c r="I5502" s="70"/>
    </row>
    <row r="5503" spans="1:9" ht="11.25">
      <c r="A5503" s="44">
        <v>39559.73611111111</v>
      </c>
      <c r="F5503" s="70"/>
      <c r="G5503" s="40" t="s">
        <v>0</v>
      </c>
      <c r="I5503" s="70"/>
    </row>
    <row r="5504" spans="1:9" ht="11.25">
      <c r="A5504" s="44">
        <v>39560.43680555555</v>
      </c>
      <c r="F5504" s="70"/>
      <c r="G5504" s="40" t="s">
        <v>0</v>
      </c>
      <c r="I5504" s="70"/>
    </row>
    <row r="5505" spans="1:9" ht="11.25">
      <c r="A5505" s="44">
        <v>39560.44513888889</v>
      </c>
      <c r="D5505" s="40" t="s">
        <v>0</v>
      </c>
      <c r="E5505" s="40" t="s">
        <v>0</v>
      </c>
      <c r="F5505" s="70"/>
      <c r="I5505" s="70"/>
    </row>
    <row r="5506" spans="1:12" ht="11.25">
      <c r="A5506" s="44">
        <v>39560.45416666667</v>
      </c>
      <c r="B5506" s="40" t="s">
        <v>0</v>
      </c>
      <c r="C5506" s="40" t="s">
        <v>0</v>
      </c>
      <c r="F5506" s="70"/>
      <c r="I5506" s="70"/>
      <c r="L5506" s="40" t="s">
        <v>0</v>
      </c>
    </row>
    <row r="5507" spans="1:12" ht="11.25">
      <c r="A5507" s="44">
        <v>39560.975</v>
      </c>
      <c r="B5507" s="40" t="s">
        <v>0</v>
      </c>
      <c r="C5507" s="40" t="s">
        <v>0</v>
      </c>
      <c r="F5507" s="70"/>
      <c r="I5507" s="70"/>
      <c r="L5507" s="40" t="s">
        <v>0</v>
      </c>
    </row>
    <row r="5508" spans="1:9" ht="11.25">
      <c r="A5508" s="44">
        <v>39560.98402777778</v>
      </c>
      <c r="D5508" s="40" t="s">
        <v>0</v>
      </c>
      <c r="E5508" s="40" t="s">
        <v>0</v>
      </c>
      <c r="F5508" s="70"/>
      <c r="I5508" s="70"/>
    </row>
    <row r="5509" spans="1:9" ht="11.25">
      <c r="A5509" s="44">
        <v>39560.990277777775</v>
      </c>
      <c r="F5509" s="70"/>
      <c r="G5509" s="40" t="s">
        <v>0</v>
      </c>
      <c r="I5509" s="70"/>
    </row>
    <row r="5510" spans="1:9" ht="11.25">
      <c r="A5510" s="44">
        <v>39561.44236111111</v>
      </c>
      <c r="F5510" s="70"/>
      <c r="G5510" s="40" t="s">
        <v>0</v>
      </c>
      <c r="I5510" s="70"/>
    </row>
    <row r="5511" spans="1:9" ht="11.25">
      <c r="A5511" s="44">
        <v>39561.44930555556</v>
      </c>
      <c r="D5511" s="40" t="s">
        <v>0</v>
      </c>
      <c r="E5511" s="40" t="s">
        <v>0</v>
      </c>
      <c r="F5511" s="70"/>
      <c r="I5511" s="70"/>
    </row>
    <row r="5512" spans="1:12" ht="11.25">
      <c r="A5512" s="44">
        <v>39561.455555555556</v>
      </c>
      <c r="B5512" s="40" t="s">
        <v>0</v>
      </c>
      <c r="C5512" s="40" t="s">
        <v>0</v>
      </c>
      <c r="F5512" s="70"/>
      <c r="I5512" s="70"/>
      <c r="L5512" s="40" t="s">
        <v>0</v>
      </c>
    </row>
    <row r="5513" spans="1:14" ht="11.25">
      <c r="A5513" s="44">
        <v>39561.777083333334</v>
      </c>
      <c r="F5513" s="70"/>
      <c r="I5513" s="70"/>
      <c r="M5513" s="42" t="s">
        <v>1</v>
      </c>
      <c r="N5513" s="42" t="s">
        <v>1</v>
      </c>
    </row>
    <row r="5514" spans="1:9" ht="11.25">
      <c r="A5514" s="44">
        <v>39561.78125</v>
      </c>
      <c r="E5514" s="40" t="s">
        <v>0</v>
      </c>
      <c r="F5514" s="70"/>
      <c r="I5514" s="70"/>
    </row>
    <row r="5515" spans="1:9" ht="11.25">
      <c r="A5515" s="44">
        <v>39561.78888888889</v>
      </c>
      <c r="F5515" s="70"/>
      <c r="G5515" s="40" t="s">
        <v>0</v>
      </c>
      <c r="I5515" s="70"/>
    </row>
    <row r="5516" spans="1:12" ht="11.25">
      <c r="A5516" s="44">
        <v>39562.6875</v>
      </c>
      <c r="B5516" s="40" t="s">
        <v>0</v>
      </c>
      <c r="C5516" s="40" t="s">
        <v>0</v>
      </c>
      <c r="F5516" s="70"/>
      <c r="I5516" s="70"/>
      <c r="L5516" s="40" t="s">
        <v>0</v>
      </c>
    </row>
    <row r="5517" spans="1:9" ht="11.25">
      <c r="A5517" s="44">
        <v>39562.69513888889</v>
      </c>
      <c r="D5517" s="40" t="s">
        <v>0</v>
      </c>
      <c r="E5517" s="40" t="s">
        <v>0</v>
      </c>
      <c r="F5517" s="70"/>
      <c r="I5517" s="70"/>
    </row>
    <row r="5518" spans="1:9" ht="11.25">
      <c r="A5518" s="44">
        <v>39562.70416666667</v>
      </c>
      <c r="F5518" s="70"/>
      <c r="G5518" s="40" t="s">
        <v>0</v>
      </c>
      <c r="I5518" s="70"/>
    </row>
    <row r="5519" spans="1:9" ht="11.25">
      <c r="A5519" s="44">
        <v>39567.46319444444</v>
      </c>
      <c r="F5519" s="70"/>
      <c r="G5519" s="40" t="s">
        <v>0</v>
      </c>
      <c r="I5519" s="70"/>
    </row>
    <row r="5520" spans="1:9" ht="11.25">
      <c r="A5520" s="44">
        <v>39567.47083333333</v>
      </c>
      <c r="D5520" s="40" t="s">
        <v>0</v>
      </c>
      <c r="E5520" s="40" t="s">
        <v>0</v>
      </c>
      <c r="F5520" s="70"/>
      <c r="I5520" s="70"/>
    </row>
    <row r="5521" spans="1:12" ht="11.25">
      <c r="A5521" s="44">
        <v>39567.47638888889</v>
      </c>
      <c r="B5521" s="40" t="s">
        <v>0</v>
      </c>
      <c r="C5521" s="40" t="s">
        <v>0</v>
      </c>
      <c r="F5521" s="70"/>
      <c r="I5521" s="70"/>
      <c r="L5521" s="40" t="s">
        <v>0</v>
      </c>
    </row>
    <row r="5522" spans="1:14" ht="11.25">
      <c r="A5522" s="44">
        <v>39568.666666666664</v>
      </c>
      <c r="F5522" s="70"/>
      <c r="I5522" s="70"/>
      <c r="M5522" s="42" t="s">
        <v>1</v>
      </c>
      <c r="N5522" s="42" t="s">
        <v>1</v>
      </c>
    </row>
    <row r="5523" spans="1:14" ht="11.25">
      <c r="A5523" s="44">
        <v>39569.504166666666</v>
      </c>
      <c r="F5523" s="70"/>
      <c r="I5523" s="70"/>
      <c r="M5523" s="40" t="s">
        <v>0</v>
      </c>
      <c r="N5523" s="40" t="s">
        <v>0</v>
      </c>
    </row>
    <row r="5524" spans="1:14" ht="11.25">
      <c r="A5524" s="44">
        <v>39569.85833333333</v>
      </c>
      <c r="F5524" s="70"/>
      <c r="I5524" s="70"/>
      <c r="M5524" s="40" t="s">
        <v>0</v>
      </c>
      <c r="N5524" s="40" t="s">
        <v>0</v>
      </c>
    </row>
    <row r="5525" spans="1:9" ht="11.25">
      <c r="A5525" s="44">
        <v>39569.86597222222</v>
      </c>
      <c r="E5525" s="40" t="s">
        <v>0</v>
      </c>
      <c r="F5525" s="70"/>
      <c r="I5525" s="70"/>
    </row>
    <row r="5526" spans="1:9" ht="11.25">
      <c r="A5526" s="44">
        <v>39569.87152777778</v>
      </c>
      <c r="F5526" s="70"/>
      <c r="G5526" s="40" t="s">
        <v>0</v>
      </c>
      <c r="I5526" s="70"/>
    </row>
    <row r="5527" spans="1:9" ht="11.25">
      <c r="A5527" s="44">
        <v>39570.436111111114</v>
      </c>
      <c r="F5527" s="70"/>
      <c r="G5527" s="40" t="s">
        <v>0</v>
      </c>
      <c r="I5527" s="70"/>
    </row>
    <row r="5528" spans="1:9" ht="11.25">
      <c r="A5528" s="44">
        <v>39570.444444444445</v>
      </c>
      <c r="D5528" s="40" t="s">
        <v>0</v>
      </c>
      <c r="E5528" s="40" t="s">
        <v>0</v>
      </c>
      <c r="F5528" s="70"/>
      <c r="I5528" s="70"/>
    </row>
    <row r="5529" spans="1:12" ht="11.25">
      <c r="A5529" s="44">
        <v>39570.44930555556</v>
      </c>
      <c r="B5529" s="40" t="s">
        <v>0</v>
      </c>
      <c r="C5529" s="40" t="s">
        <v>0</v>
      </c>
      <c r="F5529" s="70"/>
      <c r="I5529" s="70"/>
      <c r="L5529" s="40" t="s">
        <v>0</v>
      </c>
    </row>
    <row r="5530" spans="1:12" ht="11.25">
      <c r="A5530" s="44">
        <v>39570.68194444444</v>
      </c>
      <c r="B5530" s="40" t="s">
        <v>0</v>
      </c>
      <c r="C5530" s="40" t="s">
        <v>0</v>
      </c>
      <c r="F5530" s="70"/>
      <c r="I5530" s="70"/>
      <c r="L5530" s="40" t="s">
        <v>0</v>
      </c>
    </row>
    <row r="5531" spans="1:9" ht="11.25">
      <c r="A5531" s="44">
        <v>39570.686111111114</v>
      </c>
      <c r="D5531" s="40" t="s">
        <v>0</v>
      </c>
      <c r="E5531" s="40" t="s">
        <v>0</v>
      </c>
      <c r="F5531" s="70"/>
      <c r="I5531" s="70"/>
    </row>
    <row r="5532" spans="1:9" ht="11.25">
      <c r="A5532" s="44">
        <v>39570.69861111111</v>
      </c>
      <c r="F5532" s="70"/>
      <c r="G5532" s="40" t="s">
        <v>0</v>
      </c>
      <c r="I5532" s="70"/>
    </row>
    <row r="5533" spans="1:9" ht="11.25">
      <c r="A5533" s="44">
        <v>39573.46388888889</v>
      </c>
      <c r="F5533" s="70"/>
      <c r="G5533" s="40" t="s">
        <v>0</v>
      </c>
      <c r="I5533" s="70"/>
    </row>
    <row r="5534" spans="1:12" ht="11.25">
      <c r="A5534" s="44">
        <v>39573.46388888889</v>
      </c>
      <c r="D5534" s="40" t="s">
        <v>0</v>
      </c>
      <c r="E5534" s="40" t="s">
        <v>0</v>
      </c>
      <c r="F5534" s="70"/>
      <c r="I5534" s="70"/>
      <c r="L5534" s="40" t="s">
        <v>0</v>
      </c>
    </row>
    <row r="5535" spans="1:9" ht="11.25">
      <c r="A5535" s="44">
        <v>39573.552083333336</v>
      </c>
      <c r="B5535" s="40" t="s">
        <v>0</v>
      </c>
      <c r="C5535" s="40" t="s">
        <v>0</v>
      </c>
      <c r="F5535" s="70"/>
      <c r="I5535" s="70"/>
    </row>
    <row r="5536" spans="1:9" ht="11.25">
      <c r="A5536" s="44">
        <v>39573.618055555555</v>
      </c>
      <c r="B5536" s="40" t="s">
        <v>0</v>
      </c>
      <c r="C5536" s="40" t="s">
        <v>0</v>
      </c>
      <c r="F5536" s="70"/>
      <c r="I5536" s="70"/>
    </row>
    <row r="5537" spans="1:9" ht="11.25">
      <c r="A5537" s="44">
        <v>39573.65069444444</v>
      </c>
      <c r="B5537" s="40" t="s">
        <v>0</v>
      </c>
      <c r="C5537" s="40" t="s">
        <v>0</v>
      </c>
      <c r="F5537" s="70"/>
      <c r="I5537" s="70"/>
    </row>
    <row r="5538" spans="1:9" ht="11.25">
      <c r="A5538" s="44">
        <v>39574.44236111111</v>
      </c>
      <c r="F5538" s="70"/>
      <c r="G5538" s="40" t="s">
        <v>0</v>
      </c>
      <c r="I5538" s="70"/>
    </row>
    <row r="5539" spans="1:9" ht="11.25">
      <c r="A5539" s="44">
        <v>39574.45</v>
      </c>
      <c r="D5539" s="40" t="s">
        <v>0</v>
      </c>
      <c r="E5539" s="40" t="s">
        <v>0</v>
      </c>
      <c r="F5539" s="70"/>
      <c r="I5539" s="70"/>
    </row>
    <row r="5540" spans="1:12" ht="11.25">
      <c r="A5540" s="44">
        <v>39574.45486111111</v>
      </c>
      <c r="B5540" s="40" t="s">
        <v>0</v>
      </c>
      <c r="C5540" s="40" t="s">
        <v>0</v>
      </c>
      <c r="F5540" s="70"/>
      <c r="I5540" s="70"/>
      <c r="L5540" s="40" t="s">
        <v>0</v>
      </c>
    </row>
    <row r="5541" spans="1:14" ht="11.25">
      <c r="A5541" s="44">
        <v>39574.7375</v>
      </c>
      <c r="F5541" s="70"/>
      <c r="I5541" s="70"/>
      <c r="M5541" s="42" t="s">
        <v>1</v>
      </c>
      <c r="N5541" s="42" t="s">
        <v>1</v>
      </c>
    </row>
    <row r="5542" spans="1:9" ht="11.25">
      <c r="A5542" s="44">
        <v>39576.510416666664</v>
      </c>
      <c r="F5542" s="70"/>
      <c r="I5542" s="70"/>
    </row>
    <row r="5543" spans="1:14" ht="11.25">
      <c r="A5543" s="44">
        <v>39576.51388888889</v>
      </c>
      <c r="F5543" s="70"/>
      <c r="I5543" s="70"/>
      <c r="M5543" s="40" t="s">
        <v>0</v>
      </c>
      <c r="N5543" s="40" t="s">
        <v>0</v>
      </c>
    </row>
    <row r="5544" spans="1:9" ht="11.25">
      <c r="A5544" s="44">
        <v>39577.436111111114</v>
      </c>
      <c r="F5544" s="70"/>
      <c r="G5544" s="40" t="s">
        <v>0</v>
      </c>
      <c r="I5544" s="70"/>
    </row>
    <row r="5545" spans="1:9" ht="11.25">
      <c r="A5545" s="44">
        <v>39577.44305555556</v>
      </c>
      <c r="D5545" s="40" t="s">
        <v>0</v>
      </c>
      <c r="E5545" s="40" t="s">
        <v>0</v>
      </c>
      <c r="F5545" s="70"/>
      <c r="I5545" s="70"/>
    </row>
    <row r="5546" spans="1:9" ht="11.25">
      <c r="A5546" s="44">
        <v>39577.44930555556</v>
      </c>
      <c r="B5546" s="40" t="s">
        <v>0</v>
      </c>
      <c r="C5546" s="40" t="s">
        <v>0</v>
      </c>
      <c r="F5546" s="70"/>
      <c r="I5546" s="70"/>
    </row>
    <row r="5547" spans="1:14" ht="11.25">
      <c r="A5547" s="44">
        <v>39580.73055555556</v>
      </c>
      <c r="F5547" s="70"/>
      <c r="I5547" s="70"/>
      <c r="M5547" s="42" t="s">
        <v>1</v>
      </c>
      <c r="N5547" s="42" t="s">
        <v>1</v>
      </c>
    </row>
    <row r="5548" spans="1:9" ht="11.25">
      <c r="A5548" s="44">
        <v>39581.44305555556</v>
      </c>
      <c r="F5548" s="70"/>
      <c r="G5548" s="40" t="s">
        <v>0</v>
      </c>
      <c r="I5548" s="70"/>
    </row>
    <row r="5549" spans="1:9" ht="11.25">
      <c r="A5549" s="44">
        <v>39581.450694444444</v>
      </c>
      <c r="E5549" s="40" t="s">
        <v>0</v>
      </c>
      <c r="F5549" s="70"/>
      <c r="I5549" s="70"/>
    </row>
    <row r="5550" spans="1:14" ht="11.25">
      <c r="A5550" s="44">
        <v>39581.45486111111</v>
      </c>
      <c r="F5550" s="70"/>
      <c r="I5550" s="70"/>
      <c r="M5550" s="40" t="s">
        <v>0</v>
      </c>
      <c r="N5550" s="40" t="s">
        <v>0</v>
      </c>
    </row>
    <row r="5551" spans="1:14" ht="11.25">
      <c r="A5551" s="44">
        <v>39581.674305555556</v>
      </c>
      <c r="F5551" s="70"/>
      <c r="I5551" s="70"/>
      <c r="M5551" s="42" t="s">
        <v>1</v>
      </c>
      <c r="N5551" s="42" t="s">
        <v>1</v>
      </c>
    </row>
    <row r="5552" spans="1:9" ht="11.25">
      <c r="A5552" s="44">
        <v>39581.68194444444</v>
      </c>
      <c r="E5552" s="40" t="s">
        <v>0</v>
      </c>
      <c r="F5552" s="70"/>
      <c r="I5552" s="70"/>
    </row>
    <row r="5553" spans="1:9" ht="11.25">
      <c r="A5553" s="44">
        <v>39581.69027777778</v>
      </c>
      <c r="F5553" s="70"/>
      <c r="G5553" s="40" t="s">
        <v>0</v>
      </c>
      <c r="I5553" s="70"/>
    </row>
    <row r="5554" spans="1:9" ht="11.25">
      <c r="A5554" s="44">
        <v>39581.770833333336</v>
      </c>
      <c r="F5554" s="70"/>
      <c r="G5554" s="40" t="s">
        <v>0</v>
      </c>
      <c r="I5554" s="70"/>
    </row>
    <row r="5555" spans="1:9" ht="11.25">
      <c r="A5555" s="44">
        <v>39581.78125</v>
      </c>
      <c r="D5555" s="40" t="s">
        <v>0</v>
      </c>
      <c r="E5555" s="40" t="s">
        <v>0</v>
      </c>
      <c r="F5555" s="70"/>
      <c r="I5555" s="70"/>
    </row>
    <row r="5556" spans="1:9" ht="11.25">
      <c r="A5556" s="44">
        <v>39582.43541666667</v>
      </c>
      <c r="F5556" s="70"/>
      <c r="G5556" s="40" t="s">
        <v>0</v>
      </c>
      <c r="I5556" s="70"/>
    </row>
    <row r="5557" spans="1:9" ht="11.25">
      <c r="A5557" s="44">
        <v>39582.44236111111</v>
      </c>
      <c r="D5557" s="40" t="s">
        <v>0</v>
      </c>
      <c r="E5557" s="40" t="s">
        <v>0</v>
      </c>
      <c r="F5557" s="70"/>
      <c r="I5557" s="70"/>
    </row>
    <row r="5558" spans="1:12" ht="11.25">
      <c r="A5558" s="44">
        <v>39582.447916666664</v>
      </c>
      <c r="B5558" s="40" t="s">
        <v>0</v>
      </c>
      <c r="C5558" s="40" t="s">
        <v>0</v>
      </c>
      <c r="F5558" s="70"/>
      <c r="I5558" s="70"/>
      <c r="L5558" s="40" t="s">
        <v>0</v>
      </c>
    </row>
    <row r="5559" spans="1:12" ht="11.25">
      <c r="A5559" s="44">
        <v>39583.78680555556</v>
      </c>
      <c r="B5559" s="40" t="s">
        <v>0</v>
      </c>
      <c r="C5559" s="40" t="s">
        <v>0</v>
      </c>
      <c r="F5559" s="70"/>
      <c r="I5559" s="70"/>
      <c r="L5559" s="40" t="s">
        <v>0</v>
      </c>
    </row>
    <row r="5560" spans="1:9" ht="11.25">
      <c r="A5560" s="44">
        <v>39583.79375</v>
      </c>
      <c r="D5560" s="40" t="s">
        <v>0</v>
      </c>
      <c r="E5560" s="40" t="s">
        <v>0</v>
      </c>
      <c r="F5560" s="70"/>
      <c r="I5560" s="70"/>
    </row>
    <row r="5561" spans="1:9" ht="11.25">
      <c r="A5561" s="44">
        <v>39584.46388888889</v>
      </c>
      <c r="F5561" s="70"/>
      <c r="G5561" s="40" t="s">
        <v>0</v>
      </c>
      <c r="I5561" s="70"/>
    </row>
    <row r="5562" spans="1:9" ht="11.25">
      <c r="A5562" s="44">
        <v>39584.47083333333</v>
      </c>
      <c r="D5562" s="40" t="s">
        <v>0</v>
      </c>
      <c r="E5562" s="40" t="s">
        <v>0</v>
      </c>
      <c r="F5562" s="70"/>
      <c r="I5562" s="70"/>
    </row>
    <row r="5563" spans="1:12" ht="11.25">
      <c r="A5563" s="44">
        <v>39584.47777777778</v>
      </c>
      <c r="B5563" s="40" t="s">
        <v>0</v>
      </c>
      <c r="C5563" s="40" t="s">
        <v>0</v>
      </c>
      <c r="F5563" s="70"/>
      <c r="I5563" s="70"/>
      <c r="L5563" s="40" t="s">
        <v>0</v>
      </c>
    </row>
    <row r="5564" spans="1:14" ht="11.25">
      <c r="A5564" s="44">
        <v>39584.5625</v>
      </c>
      <c r="F5564" s="70"/>
      <c r="I5564" s="70"/>
      <c r="M5564" s="43" t="s">
        <v>0</v>
      </c>
      <c r="N5564" s="43" t="s">
        <v>0</v>
      </c>
    </row>
    <row r="5565" spans="1:9" ht="11.25">
      <c r="A5565" s="44">
        <v>39585.413194444445</v>
      </c>
      <c r="B5565" s="40" t="s">
        <v>0</v>
      </c>
      <c r="C5565" s="40" t="s">
        <v>0</v>
      </c>
      <c r="F5565" s="70"/>
      <c r="I5565" s="70"/>
    </row>
    <row r="5566" spans="1:9" ht="11.25">
      <c r="A5566" s="44">
        <v>39586.55069444444</v>
      </c>
      <c r="F5566" s="70"/>
      <c r="G5566" s="40" t="s">
        <v>0</v>
      </c>
      <c r="I5566" s="70"/>
    </row>
    <row r="5567" spans="1:9" ht="11.25">
      <c r="A5567" s="44">
        <v>39586.55694444444</v>
      </c>
      <c r="D5567" s="40" t="s">
        <v>0</v>
      </c>
      <c r="E5567" s="40" t="s">
        <v>0</v>
      </c>
      <c r="F5567" s="70"/>
      <c r="I5567" s="70"/>
    </row>
    <row r="5568" spans="1:12" ht="11.25">
      <c r="A5568" s="44">
        <v>39586.563888888886</v>
      </c>
      <c r="B5568" s="40" t="s">
        <v>0</v>
      </c>
      <c r="C5568" s="40" t="s">
        <v>0</v>
      </c>
      <c r="F5568" s="70"/>
      <c r="I5568" s="70"/>
      <c r="L5568" s="40" t="s">
        <v>0</v>
      </c>
    </row>
    <row r="5569" spans="1:12" ht="11.25">
      <c r="A5569" s="44">
        <v>39586.97638888889</v>
      </c>
      <c r="B5569" s="40" t="s">
        <v>0</v>
      </c>
      <c r="C5569" s="40" t="s">
        <v>0</v>
      </c>
      <c r="F5569" s="70"/>
      <c r="I5569" s="70"/>
      <c r="L5569" s="40" t="s">
        <v>0</v>
      </c>
    </row>
    <row r="5570" spans="1:9" ht="11.25">
      <c r="A5570" s="44">
        <v>39586.98333333333</v>
      </c>
      <c r="D5570" s="40" t="s">
        <v>0</v>
      </c>
      <c r="E5570" s="40" t="s">
        <v>0</v>
      </c>
      <c r="F5570" s="70"/>
      <c r="I5570" s="70"/>
    </row>
    <row r="5571" spans="1:9" ht="11.25">
      <c r="A5571" s="44">
        <v>39586.989583333336</v>
      </c>
      <c r="F5571" s="70"/>
      <c r="G5571" s="40" t="s">
        <v>0</v>
      </c>
      <c r="I5571" s="70"/>
    </row>
    <row r="5572" spans="1:9" ht="11.25">
      <c r="A5572" s="44">
        <v>39587.44236111111</v>
      </c>
      <c r="B5572" s="40" t="s">
        <v>0</v>
      </c>
      <c r="F5572" s="70"/>
      <c r="I5572" s="70"/>
    </row>
    <row r="5573" spans="1:9" ht="11.25">
      <c r="A5573" s="44">
        <v>39587.44930555556</v>
      </c>
      <c r="D5573" s="40" t="s">
        <v>0</v>
      </c>
      <c r="E5573" s="40" t="s">
        <v>0</v>
      </c>
      <c r="F5573" s="70"/>
      <c r="I5573" s="70"/>
    </row>
    <row r="5574" spans="1:12" ht="11.25">
      <c r="A5574" s="44">
        <v>39587.455555555556</v>
      </c>
      <c r="B5574" s="40" t="s">
        <v>0</v>
      </c>
      <c r="C5574" s="43" t="s">
        <v>32</v>
      </c>
      <c r="F5574" s="70"/>
      <c r="I5574" s="70"/>
      <c r="L5574" s="40" t="s">
        <v>0</v>
      </c>
    </row>
    <row r="5575" spans="1:14" ht="11.25">
      <c r="A5575" s="44">
        <v>39587.71597222222</v>
      </c>
      <c r="F5575" s="70"/>
      <c r="I5575" s="70"/>
      <c r="M5575" s="42" t="s">
        <v>1</v>
      </c>
      <c r="N5575" s="42" t="s">
        <v>1</v>
      </c>
    </row>
    <row r="5576" spans="1:9" ht="11.25">
      <c r="A5576" s="44">
        <v>39588.44375</v>
      </c>
      <c r="F5576" s="70"/>
      <c r="G5576" s="40" t="s">
        <v>0</v>
      </c>
      <c r="I5576" s="70"/>
    </row>
    <row r="5577" spans="1:9" ht="11.25">
      <c r="A5577" s="44">
        <v>39588.45208333333</v>
      </c>
      <c r="D5577" s="40" t="s">
        <v>0</v>
      </c>
      <c r="E5577" s="40" t="s">
        <v>0</v>
      </c>
      <c r="F5577" s="70"/>
      <c r="I5577" s="70"/>
    </row>
    <row r="5578" spans="1:9" ht="11.25">
      <c r="A5578" s="44">
        <v>39588.45763888889</v>
      </c>
      <c r="B5578" s="40" t="s">
        <v>0</v>
      </c>
      <c r="C5578" s="40" t="s">
        <v>0</v>
      </c>
      <c r="F5578" s="70"/>
      <c r="I5578" s="70"/>
    </row>
    <row r="5579" spans="1:12" ht="11.25">
      <c r="A5579" s="44">
        <v>39588.825</v>
      </c>
      <c r="B5579" s="40" t="s">
        <v>0</v>
      </c>
      <c r="C5579" s="40" t="s">
        <v>0</v>
      </c>
      <c r="F5579" s="70"/>
      <c r="I5579" s="70"/>
      <c r="L5579" s="40" t="s">
        <v>0</v>
      </c>
    </row>
    <row r="5580" spans="1:9" ht="11.25">
      <c r="A5580" s="44">
        <v>39588.82986111111</v>
      </c>
      <c r="D5580" s="40" t="s">
        <v>0</v>
      </c>
      <c r="E5580" s="40" t="s">
        <v>0</v>
      </c>
      <c r="F5580" s="70"/>
      <c r="I5580" s="70"/>
    </row>
    <row r="5581" spans="1:9" ht="11.25">
      <c r="A5581" s="44">
        <v>39588.84097222222</v>
      </c>
      <c r="F5581" s="70"/>
      <c r="G5581" s="40" t="s">
        <v>0</v>
      </c>
      <c r="I5581" s="70"/>
    </row>
    <row r="5582" spans="1:9" ht="11.25">
      <c r="A5582" s="44">
        <v>39589.38680555556</v>
      </c>
      <c r="F5582" s="70"/>
      <c r="G5582" s="40" t="s">
        <v>0</v>
      </c>
      <c r="I5582" s="70"/>
    </row>
    <row r="5583" spans="1:9" ht="11.25">
      <c r="A5583" s="44">
        <v>39589.427083333336</v>
      </c>
      <c r="D5583" s="43" t="s">
        <v>35</v>
      </c>
      <c r="E5583" s="40" t="s">
        <v>0</v>
      </c>
      <c r="F5583" s="70"/>
      <c r="I5583" s="70"/>
    </row>
    <row r="5584" spans="1:12" ht="11.25">
      <c r="A5584" s="44">
        <v>39589.43402777778</v>
      </c>
      <c r="B5584" s="40" t="s">
        <v>0</v>
      </c>
      <c r="C5584" s="40" t="s">
        <v>0</v>
      </c>
      <c r="F5584" s="70"/>
      <c r="I5584" s="70"/>
      <c r="L5584" s="40" t="s">
        <v>0</v>
      </c>
    </row>
    <row r="5585" spans="1:14" ht="11.25">
      <c r="A5585" s="44">
        <v>39590.7</v>
      </c>
      <c r="D5585" s="40" t="s">
        <v>0</v>
      </c>
      <c r="F5585" s="70"/>
      <c r="I5585" s="70"/>
      <c r="M5585" s="42" t="s">
        <v>1</v>
      </c>
      <c r="N5585" s="42" t="s">
        <v>1</v>
      </c>
    </row>
    <row r="5586" spans="1:9" ht="11.25">
      <c r="A5586" s="44">
        <v>39590.73263888889</v>
      </c>
      <c r="D5586" s="40" t="s">
        <v>0</v>
      </c>
      <c r="E5586" s="40" t="s">
        <v>0</v>
      </c>
      <c r="F5586" s="70"/>
      <c r="I5586" s="70"/>
    </row>
    <row r="5587" spans="1:9" ht="11.25">
      <c r="A5587" s="44">
        <v>39591.38680555556</v>
      </c>
      <c r="F5587" s="70"/>
      <c r="G5587" s="40" t="s">
        <v>0</v>
      </c>
      <c r="I5587" s="70"/>
    </row>
    <row r="5588" spans="1:9" ht="11.25">
      <c r="A5588" s="44">
        <v>39591.47430555556</v>
      </c>
      <c r="D5588" s="40" t="s">
        <v>0</v>
      </c>
      <c r="E5588" s="40" t="s">
        <v>0</v>
      </c>
      <c r="F5588" s="70"/>
      <c r="I5588" s="70"/>
    </row>
    <row r="5589" spans="1:12" ht="11.25">
      <c r="A5589" s="44">
        <v>39591.48125</v>
      </c>
      <c r="B5589" s="40" t="s">
        <v>0</v>
      </c>
      <c r="C5589" s="40" t="s">
        <v>0</v>
      </c>
      <c r="F5589" s="70"/>
      <c r="I5589" s="70"/>
      <c r="L5589" s="40" t="s">
        <v>0</v>
      </c>
    </row>
    <row r="5590" spans="1:12" ht="11.25">
      <c r="A5590" s="44">
        <v>39591.947916666664</v>
      </c>
      <c r="B5590" s="40" t="s">
        <v>0</v>
      </c>
      <c r="C5590" s="40" t="s">
        <v>0</v>
      </c>
      <c r="F5590" s="70"/>
      <c r="I5590" s="70"/>
      <c r="L5590" s="40" t="s">
        <v>0</v>
      </c>
    </row>
    <row r="5591" spans="1:9" ht="11.25">
      <c r="A5591" s="44">
        <v>39591.95694444444</v>
      </c>
      <c r="D5591" s="40" t="s">
        <v>0</v>
      </c>
      <c r="E5591" s="40" t="s">
        <v>0</v>
      </c>
      <c r="F5591" s="70"/>
      <c r="I5591" s="70"/>
    </row>
    <row r="5592" spans="1:9" ht="11.25">
      <c r="A5592" s="44">
        <v>39591.96388888889</v>
      </c>
      <c r="F5592" s="70"/>
      <c r="G5592" s="40" t="s">
        <v>0</v>
      </c>
      <c r="I5592" s="70"/>
    </row>
    <row r="5593" spans="1:9" ht="11.25">
      <c r="A5593" s="44">
        <v>39594.44930555556</v>
      </c>
      <c r="F5593" s="70"/>
      <c r="G5593" s="40" t="s">
        <v>0</v>
      </c>
      <c r="I5593" s="70"/>
    </row>
    <row r="5594" spans="1:9" ht="11.25">
      <c r="A5594" s="44">
        <v>39594.455555555556</v>
      </c>
      <c r="E5594" s="40" t="s">
        <v>0</v>
      </c>
      <c r="F5594" s="70"/>
      <c r="I5594" s="70"/>
    </row>
    <row r="5595" spans="1:14" ht="11.25">
      <c r="A5595" s="44">
        <v>39594.46041666667</v>
      </c>
      <c r="F5595" s="70"/>
      <c r="I5595" s="70"/>
      <c r="M5595" s="43" t="s">
        <v>0</v>
      </c>
      <c r="N5595" s="43" t="s">
        <v>0</v>
      </c>
    </row>
    <row r="5596" spans="1:9" ht="11.25">
      <c r="A5596" s="44">
        <v>39595.7</v>
      </c>
      <c r="B5596" s="40" t="s">
        <v>0</v>
      </c>
      <c r="C5596" s="40" t="s">
        <v>0</v>
      </c>
      <c r="F5596" s="70"/>
      <c r="I5596" s="70"/>
    </row>
    <row r="5597" spans="1:9" ht="11.25">
      <c r="A5597" s="44">
        <v>39596.44513888889</v>
      </c>
      <c r="F5597" s="70"/>
      <c r="G5597" s="40" t="s">
        <v>0</v>
      </c>
      <c r="I5597" s="70"/>
    </row>
    <row r="5598" spans="1:9" ht="11.25">
      <c r="A5598" s="44">
        <v>39596.45208333333</v>
      </c>
      <c r="D5598" s="40" t="s">
        <v>0</v>
      </c>
      <c r="E5598" s="40" t="s">
        <v>0</v>
      </c>
      <c r="F5598" s="70"/>
      <c r="I5598" s="70"/>
    </row>
    <row r="5599" spans="1:12" ht="11.25">
      <c r="A5599" s="44">
        <v>39596.459027777775</v>
      </c>
      <c r="B5599" s="40" t="s">
        <v>0</v>
      </c>
      <c r="C5599" s="40" t="s">
        <v>0</v>
      </c>
      <c r="F5599" s="70"/>
      <c r="I5599" s="70"/>
      <c r="L5599" s="40" t="s">
        <v>0</v>
      </c>
    </row>
    <row r="5600" spans="1:14" ht="11.25">
      <c r="A5600" s="44">
        <v>39596.53333333333</v>
      </c>
      <c r="F5600" s="70"/>
      <c r="I5600" s="70"/>
      <c r="M5600" s="40" t="s">
        <v>0</v>
      </c>
      <c r="N5600" s="40" t="s">
        <v>0</v>
      </c>
    </row>
    <row r="5601" spans="1:14" ht="11.25">
      <c r="A5601" s="44">
        <v>39596.59930555556</v>
      </c>
      <c r="F5601" s="70"/>
      <c r="I5601" s="70"/>
      <c r="M5601" s="43" t="s">
        <v>0</v>
      </c>
      <c r="N5601" s="43" t="s">
        <v>0</v>
      </c>
    </row>
    <row r="5602" spans="1:12" ht="11.25">
      <c r="A5602" s="44">
        <v>39596.975694444445</v>
      </c>
      <c r="B5602" s="40" t="s">
        <v>0</v>
      </c>
      <c r="C5602" s="40" t="s">
        <v>0</v>
      </c>
      <c r="F5602" s="70"/>
      <c r="I5602" s="70"/>
      <c r="L5602" s="40" t="s">
        <v>0</v>
      </c>
    </row>
    <row r="5603" spans="1:9" ht="11.25">
      <c r="A5603" s="44">
        <v>39596.98611111111</v>
      </c>
      <c r="D5603" s="40" t="s">
        <v>0</v>
      </c>
      <c r="E5603" s="40" t="s">
        <v>0</v>
      </c>
      <c r="F5603" s="70"/>
      <c r="I5603" s="70"/>
    </row>
    <row r="5604" spans="1:9" ht="11.25">
      <c r="A5604" s="44">
        <v>39596.993055555555</v>
      </c>
      <c r="F5604" s="70"/>
      <c r="G5604" s="40" t="s">
        <v>0</v>
      </c>
      <c r="I5604" s="70"/>
    </row>
    <row r="5605" spans="1:9" ht="11.25">
      <c r="A5605" s="44">
        <v>39597.45694444444</v>
      </c>
      <c r="F5605" s="70"/>
      <c r="G5605" s="40" t="s">
        <v>0</v>
      </c>
      <c r="I5605" s="70"/>
    </row>
    <row r="5606" spans="1:9" ht="11.25">
      <c r="A5606" s="44">
        <v>39597.46388888889</v>
      </c>
      <c r="D5606" s="40" t="s">
        <v>0</v>
      </c>
      <c r="E5606" s="40" t="s">
        <v>0</v>
      </c>
      <c r="F5606" s="70"/>
      <c r="I5606" s="70"/>
    </row>
    <row r="5607" spans="1:12" ht="11.25">
      <c r="A5607" s="44">
        <v>39597.47083333333</v>
      </c>
      <c r="B5607" s="40" t="s">
        <v>0</v>
      </c>
      <c r="C5607" s="40" t="s">
        <v>0</v>
      </c>
      <c r="F5607" s="70"/>
      <c r="I5607" s="70"/>
      <c r="L5607" s="40" t="s">
        <v>0</v>
      </c>
    </row>
    <row r="5608" spans="1:14" ht="11.25">
      <c r="A5608" s="44">
        <v>39597.72430555556</v>
      </c>
      <c r="F5608" s="70"/>
      <c r="I5608" s="70"/>
      <c r="M5608" s="42" t="s">
        <v>1</v>
      </c>
      <c r="N5608" s="42" t="s">
        <v>1</v>
      </c>
    </row>
    <row r="5609" spans="1:9" ht="11.25">
      <c r="A5609" s="44">
        <v>39597.86597222222</v>
      </c>
      <c r="F5609" s="70"/>
      <c r="G5609" s="40" t="s">
        <v>0</v>
      </c>
      <c r="I5609" s="70"/>
    </row>
    <row r="5610" spans="1:12" ht="11.25">
      <c r="A5610" s="44">
        <v>39597.87222222222</v>
      </c>
      <c r="D5610" s="40" t="s">
        <v>0</v>
      </c>
      <c r="E5610" s="40" t="s">
        <v>0</v>
      </c>
      <c r="F5610" s="70"/>
      <c r="I5610" s="70"/>
      <c r="L5610" s="40" t="s">
        <v>0</v>
      </c>
    </row>
    <row r="5611" spans="1:14" ht="11.25">
      <c r="A5611" s="44">
        <v>39598.44583333333</v>
      </c>
      <c r="F5611" s="70"/>
      <c r="I5611" s="70"/>
      <c r="M5611" s="43" t="s">
        <v>0</v>
      </c>
      <c r="N5611" s="43" t="s">
        <v>0</v>
      </c>
    </row>
    <row r="5612" spans="1:9" ht="11.25">
      <c r="A5612" s="44">
        <v>39601.42847222222</v>
      </c>
      <c r="F5612" s="70"/>
      <c r="G5612" s="40" t="s">
        <v>0</v>
      </c>
      <c r="I5612" s="70"/>
    </row>
    <row r="5613" spans="1:9" ht="11.25">
      <c r="A5613" s="44">
        <v>39601.43680555555</v>
      </c>
      <c r="D5613" s="40" t="s">
        <v>0</v>
      </c>
      <c r="E5613" s="40" t="s">
        <v>0</v>
      </c>
      <c r="F5613" s="70"/>
      <c r="I5613" s="70"/>
    </row>
    <row r="5614" spans="1:14" ht="11.25">
      <c r="A5614" s="44">
        <v>39601.44097222222</v>
      </c>
      <c r="F5614" s="70"/>
      <c r="I5614" s="70"/>
      <c r="M5614" s="43" t="s">
        <v>0</v>
      </c>
      <c r="N5614" s="43" t="s">
        <v>0</v>
      </c>
    </row>
    <row r="5615" spans="1:9" ht="11.25">
      <c r="A5615" s="44">
        <v>39601.60763888889</v>
      </c>
      <c r="B5615" s="40" t="s">
        <v>0</v>
      </c>
      <c r="C5615" s="40" t="s">
        <v>0</v>
      </c>
      <c r="F5615" s="70"/>
      <c r="I5615" s="70"/>
    </row>
    <row r="5616" spans="1:9" ht="11.25">
      <c r="A5616" s="44">
        <v>39601.61319444444</v>
      </c>
      <c r="D5616" s="40" t="s">
        <v>0</v>
      </c>
      <c r="E5616" s="40" t="s">
        <v>0</v>
      </c>
      <c r="F5616" s="70"/>
      <c r="I5616" s="70"/>
    </row>
    <row r="5617" spans="1:14" ht="11.25">
      <c r="A5617" s="44">
        <v>39601.66458333333</v>
      </c>
      <c r="F5617" s="70"/>
      <c r="I5617" s="70"/>
      <c r="M5617" s="42" t="s">
        <v>1</v>
      </c>
      <c r="N5617" s="42" t="s">
        <v>1</v>
      </c>
    </row>
    <row r="5618" spans="1:12" ht="11.25">
      <c r="A5618" s="44">
        <v>39601.748611111114</v>
      </c>
      <c r="B5618" s="40" t="s">
        <v>0</v>
      </c>
      <c r="C5618" s="40" t="s">
        <v>0</v>
      </c>
      <c r="F5618" s="70"/>
      <c r="I5618" s="70"/>
      <c r="L5618" s="40" t="s">
        <v>0</v>
      </c>
    </row>
    <row r="5619" spans="1:9" ht="11.25">
      <c r="A5619" s="44">
        <v>39601.75625</v>
      </c>
      <c r="D5619" s="40" t="s">
        <v>0</v>
      </c>
      <c r="E5619" s="40" t="s">
        <v>0</v>
      </c>
      <c r="F5619" s="70"/>
      <c r="I5619" s="70"/>
    </row>
    <row r="5620" spans="1:9" ht="11.25">
      <c r="A5620" s="44">
        <v>39601.76458333333</v>
      </c>
      <c r="F5620" s="70"/>
      <c r="G5620" s="40" t="s">
        <v>0</v>
      </c>
      <c r="I5620" s="70"/>
    </row>
    <row r="5621" spans="1:9" ht="11.25">
      <c r="A5621" s="44">
        <v>39602.43680555555</v>
      </c>
      <c r="F5621" s="70"/>
      <c r="G5621" s="40" t="s">
        <v>0</v>
      </c>
      <c r="I5621" s="70"/>
    </row>
    <row r="5622" spans="1:9" ht="11.25">
      <c r="A5622" s="44">
        <v>39602.44513888889</v>
      </c>
      <c r="D5622" s="40" t="s">
        <v>0</v>
      </c>
      <c r="E5622" s="40" t="s">
        <v>0</v>
      </c>
      <c r="F5622" s="70"/>
      <c r="I5622" s="70"/>
    </row>
    <row r="5623" spans="1:12" ht="11.25">
      <c r="A5623" s="44">
        <v>39602.450694444444</v>
      </c>
      <c r="B5623" s="40" t="s">
        <v>0</v>
      </c>
      <c r="C5623" s="40" t="s">
        <v>0</v>
      </c>
      <c r="F5623" s="70"/>
      <c r="I5623" s="70"/>
      <c r="L5623" s="40" t="s">
        <v>0</v>
      </c>
    </row>
    <row r="5624" spans="1:9" ht="11.25">
      <c r="A5624" s="44">
        <v>39602.63125</v>
      </c>
      <c r="B5624" s="40" t="s">
        <v>0</v>
      </c>
      <c r="C5624" s="40" t="s">
        <v>0</v>
      </c>
      <c r="F5624" s="70"/>
      <c r="I5624" s="70"/>
    </row>
    <row r="5625" spans="1:9" ht="11.25">
      <c r="A5625" s="44">
        <v>39602.63680555556</v>
      </c>
      <c r="D5625" s="40" t="s">
        <v>0</v>
      </c>
      <c r="E5625" s="40" t="s">
        <v>0</v>
      </c>
      <c r="F5625" s="70"/>
      <c r="I5625" s="70"/>
    </row>
    <row r="5626" spans="1:9" ht="11.25">
      <c r="A5626" s="44">
        <v>39603.44513888889</v>
      </c>
      <c r="F5626" s="70"/>
      <c r="G5626" s="40" t="s">
        <v>0</v>
      </c>
      <c r="I5626" s="70"/>
    </row>
    <row r="5627" spans="1:9" ht="11.25">
      <c r="A5627" s="44">
        <v>39603.45277777778</v>
      </c>
      <c r="D5627" s="40" t="s">
        <v>0</v>
      </c>
      <c r="E5627" s="40" t="s">
        <v>0</v>
      </c>
      <c r="F5627" s="70"/>
      <c r="I5627" s="70"/>
    </row>
    <row r="5628" spans="1:12" ht="11.25">
      <c r="A5628" s="44">
        <v>39603.459027777775</v>
      </c>
      <c r="B5628" s="40" t="s">
        <v>0</v>
      </c>
      <c r="C5628" s="40" t="s">
        <v>0</v>
      </c>
      <c r="F5628" s="70"/>
      <c r="I5628" s="70"/>
      <c r="L5628" s="40" t="s">
        <v>0</v>
      </c>
    </row>
    <row r="5629" spans="1:14" ht="11.25">
      <c r="A5629" s="44">
        <v>39603.67013888889</v>
      </c>
      <c r="F5629" s="70"/>
      <c r="I5629" s="70"/>
      <c r="M5629" s="42" t="s">
        <v>1</v>
      </c>
      <c r="N5629" s="42" t="s">
        <v>1</v>
      </c>
    </row>
    <row r="5630" spans="1:9" ht="11.25">
      <c r="A5630" s="44">
        <v>39603.67638888889</v>
      </c>
      <c r="E5630" s="40" t="s">
        <v>0</v>
      </c>
      <c r="F5630" s="70"/>
      <c r="I5630" s="70"/>
    </row>
    <row r="5631" spans="1:9" ht="11.25">
      <c r="A5631" s="44">
        <v>39603.68819444445</v>
      </c>
      <c r="F5631" s="70"/>
      <c r="G5631" s="40" t="s">
        <v>0</v>
      </c>
      <c r="I5631" s="70"/>
    </row>
    <row r="5632" spans="1:9" ht="11.25">
      <c r="A5632" s="44">
        <v>39605.48472222222</v>
      </c>
      <c r="F5632" s="70"/>
      <c r="G5632" s="40" t="s">
        <v>0</v>
      </c>
      <c r="I5632" s="70"/>
    </row>
    <row r="5633" spans="1:9" ht="11.25">
      <c r="A5633" s="44">
        <v>39605.49097222222</v>
      </c>
      <c r="D5633" s="40" t="s">
        <v>0</v>
      </c>
      <c r="E5633" s="40" t="s">
        <v>0</v>
      </c>
      <c r="F5633" s="70"/>
      <c r="I5633" s="70"/>
    </row>
    <row r="5634" spans="1:9" ht="11.25">
      <c r="A5634" s="44">
        <v>39605.49791666667</v>
      </c>
      <c r="B5634" s="40" t="s">
        <v>0</v>
      </c>
      <c r="C5634" s="40" t="s">
        <v>0</v>
      </c>
      <c r="F5634" s="70"/>
      <c r="I5634" s="70"/>
    </row>
    <row r="5635" spans="1:14" ht="11.25">
      <c r="A5635" s="44">
        <v>39605.80625</v>
      </c>
      <c r="F5635" s="70"/>
      <c r="I5635" s="70"/>
      <c r="M5635" s="43" t="s">
        <v>0</v>
      </c>
      <c r="N5635" s="43" t="s">
        <v>0</v>
      </c>
    </row>
    <row r="5636" spans="1:9" ht="11.25">
      <c r="A5636" s="44">
        <v>39608.32152777778</v>
      </c>
      <c r="F5636" s="70"/>
      <c r="G5636" s="43" t="s">
        <v>35</v>
      </c>
      <c r="I5636" s="70"/>
    </row>
    <row r="5637" spans="1:9" ht="11.25">
      <c r="A5637" s="44">
        <v>39608.32916666667</v>
      </c>
      <c r="D5637" s="40" t="s">
        <v>0</v>
      </c>
      <c r="E5637" s="40" t="s">
        <v>0</v>
      </c>
      <c r="F5637" s="70"/>
      <c r="I5637" s="70"/>
    </row>
    <row r="5638" spans="1:12" ht="11.25">
      <c r="A5638" s="44">
        <v>39608.3375</v>
      </c>
      <c r="B5638" s="40" t="s">
        <v>0</v>
      </c>
      <c r="C5638" s="40" t="s">
        <v>0</v>
      </c>
      <c r="F5638" s="70"/>
      <c r="I5638" s="70"/>
      <c r="L5638" s="40" t="s">
        <v>0</v>
      </c>
    </row>
    <row r="5639" spans="1:12" ht="11.25">
      <c r="A5639" s="44">
        <v>39608.96388888889</v>
      </c>
      <c r="B5639" s="40" t="s">
        <v>0</v>
      </c>
      <c r="C5639" s="40" t="s">
        <v>0</v>
      </c>
      <c r="F5639" s="70"/>
      <c r="I5639" s="70"/>
      <c r="L5639" s="40" t="s">
        <v>0</v>
      </c>
    </row>
    <row r="5640" spans="1:9" ht="11.25">
      <c r="A5640" s="44">
        <v>39608.970138888886</v>
      </c>
      <c r="D5640" s="40" t="s">
        <v>0</v>
      </c>
      <c r="E5640" s="40" t="s">
        <v>0</v>
      </c>
      <c r="F5640" s="70"/>
      <c r="I5640" s="70"/>
    </row>
    <row r="5641" spans="1:9" ht="11.25">
      <c r="A5641" s="44">
        <v>39608.97638888889</v>
      </c>
      <c r="F5641" s="70"/>
      <c r="G5641" s="40" t="s">
        <v>0</v>
      </c>
      <c r="I5641" s="70"/>
    </row>
    <row r="5642" spans="1:9" ht="11.25">
      <c r="A5642" s="44">
        <v>39609.44513888889</v>
      </c>
      <c r="F5642" s="70"/>
      <c r="G5642" s="40" t="s">
        <v>0</v>
      </c>
      <c r="I5642" s="70"/>
    </row>
    <row r="5643" spans="1:9" ht="11.25">
      <c r="A5643" s="44">
        <v>39609.45277777778</v>
      </c>
      <c r="D5643" s="40" t="s">
        <v>0</v>
      </c>
      <c r="E5643" s="40" t="s">
        <v>0</v>
      </c>
      <c r="F5643" s="70"/>
      <c r="I5643" s="70"/>
    </row>
    <row r="5644" spans="1:12" ht="11.25">
      <c r="A5644" s="44">
        <v>39609.459027777775</v>
      </c>
      <c r="B5644" s="40" t="s">
        <v>0</v>
      </c>
      <c r="C5644" s="40" t="s">
        <v>0</v>
      </c>
      <c r="F5644" s="70"/>
      <c r="I5644" s="70"/>
      <c r="L5644" s="40" t="s">
        <v>0</v>
      </c>
    </row>
    <row r="5645" spans="1:9" ht="11.25">
      <c r="A5645" s="44">
        <v>39609.61944444444</v>
      </c>
      <c r="D5645" s="40" t="s">
        <v>0</v>
      </c>
      <c r="E5645" s="40" t="s">
        <v>0</v>
      </c>
      <c r="F5645" s="70"/>
      <c r="I5645" s="70"/>
    </row>
    <row r="5646" spans="1:14" ht="11.25">
      <c r="A5646" s="44">
        <v>39610.447916666664</v>
      </c>
      <c r="E5646" s="40" t="s">
        <v>0</v>
      </c>
      <c r="F5646" s="70"/>
      <c r="I5646" s="70"/>
      <c r="M5646" s="43" t="s">
        <v>0</v>
      </c>
      <c r="N5646" s="43" t="s">
        <v>0</v>
      </c>
    </row>
    <row r="5647" spans="1:9" ht="11.25">
      <c r="A5647" s="44">
        <v>39610.709027777775</v>
      </c>
      <c r="B5647" s="40" t="s">
        <v>0</v>
      </c>
      <c r="C5647" s="40" t="s">
        <v>0</v>
      </c>
      <c r="F5647" s="70"/>
      <c r="I5647" s="70"/>
    </row>
    <row r="5648" spans="1:14" ht="11.25">
      <c r="A5648" s="44">
        <v>39610.763194444444</v>
      </c>
      <c r="F5648" s="70"/>
      <c r="I5648" s="70"/>
      <c r="M5648" s="42" t="s">
        <v>1</v>
      </c>
      <c r="N5648" s="42" t="s">
        <v>1</v>
      </c>
    </row>
    <row r="5649" spans="1:14" ht="11.25">
      <c r="A5649" s="44">
        <v>39617.70416666667</v>
      </c>
      <c r="F5649" s="70"/>
      <c r="I5649" s="70"/>
      <c r="M5649" s="42" t="s">
        <v>1</v>
      </c>
      <c r="N5649" s="42" t="s">
        <v>1</v>
      </c>
    </row>
    <row r="5650" spans="1:12" ht="11.25">
      <c r="A5650" s="44">
        <v>39617.72222222222</v>
      </c>
      <c r="B5650" s="40" t="s">
        <v>0</v>
      </c>
      <c r="C5650" s="40" t="s">
        <v>0</v>
      </c>
      <c r="F5650" s="70"/>
      <c r="I5650" s="70"/>
      <c r="L5650" s="40" t="s">
        <v>0</v>
      </c>
    </row>
    <row r="5651" spans="1:9" ht="11.25">
      <c r="A5651" s="44">
        <v>39617.73055555556</v>
      </c>
      <c r="D5651" s="40" t="s">
        <v>0</v>
      </c>
      <c r="E5651" s="40" t="s">
        <v>0</v>
      </c>
      <c r="F5651" s="70"/>
      <c r="I5651" s="70"/>
    </row>
    <row r="5652" spans="1:9" ht="11.25">
      <c r="A5652" s="44">
        <v>39617.7375</v>
      </c>
      <c r="F5652" s="70"/>
      <c r="G5652" s="40" t="s">
        <v>0</v>
      </c>
      <c r="I5652" s="70"/>
    </row>
    <row r="5653" spans="1:14" ht="11.25">
      <c r="A5653" s="44">
        <v>39621.558333333334</v>
      </c>
      <c r="F5653" s="70"/>
      <c r="I5653" s="70"/>
      <c r="M5653" s="43" t="s">
        <v>0</v>
      </c>
      <c r="N5653" s="43" t="s">
        <v>0</v>
      </c>
    </row>
    <row r="5654" spans="1:12" ht="11.25">
      <c r="A5654" s="44">
        <v>39621.95694444444</v>
      </c>
      <c r="D5654" s="40" t="s">
        <v>0</v>
      </c>
      <c r="E5654" s="40" t="s">
        <v>0</v>
      </c>
      <c r="F5654" s="70"/>
      <c r="I5654" s="70"/>
      <c r="L5654" s="40" t="s">
        <v>0</v>
      </c>
    </row>
    <row r="5655" spans="1:9" ht="11.25">
      <c r="A5655" s="44">
        <v>39621.96319444444</v>
      </c>
      <c r="F5655" s="70"/>
      <c r="G5655" s="40" t="s">
        <v>0</v>
      </c>
      <c r="I5655" s="70"/>
    </row>
    <row r="5656" spans="1:9" ht="11.25">
      <c r="A5656" s="44">
        <v>39623.600694444445</v>
      </c>
      <c r="F5656" s="70"/>
      <c r="G5656" s="40" t="s">
        <v>0</v>
      </c>
      <c r="I5656" s="70"/>
    </row>
    <row r="5657" spans="1:9" ht="11.25">
      <c r="A5657" s="44">
        <v>39623.60902777778</v>
      </c>
      <c r="D5657" s="40" t="s">
        <v>0</v>
      </c>
      <c r="E5657" s="40" t="s">
        <v>0</v>
      </c>
      <c r="F5657" s="70"/>
      <c r="I5657" s="70"/>
    </row>
    <row r="5658" spans="1:12" ht="11.25">
      <c r="A5658" s="44">
        <v>39623.615277777775</v>
      </c>
      <c r="B5658" s="40" t="s">
        <v>0</v>
      </c>
      <c r="C5658" s="40" t="s">
        <v>0</v>
      </c>
      <c r="F5658" s="70"/>
      <c r="I5658" s="70"/>
      <c r="L5658" s="40" t="s">
        <v>0</v>
      </c>
    </row>
    <row r="5659" spans="1:12" ht="11.25">
      <c r="A5659" s="44">
        <v>39623.79305555556</v>
      </c>
      <c r="B5659" s="40" t="s">
        <v>0</v>
      </c>
      <c r="C5659" s="40" t="s">
        <v>0</v>
      </c>
      <c r="F5659" s="70"/>
      <c r="I5659" s="70"/>
      <c r="L5659" s="40" t="s">
        <v>0</v>
      </c>
    </row>
    <row r="5660" spans="1:9" ht="11.25">
      <c r="A5660" s="44">
        <v>39623.822916666664</v>
      </c>
      <c r="D5660" s="40" t="s">
        <v>0</v>
      </c>
      <c r="E5660" s="40" t="s">
        <v>0</v>
      </c>
      <c r="F5660" s="70"/>
      <c r="I5660" s="70"/>
    </row>
    <row r="5661" spans="1:9" ht="11.25">
      <c r="A5661" s="44">
        <v>39623.82847222222</v>
      </c>
      <c r="F5661" s="70"/>
      <c r="G5661" s="40" t="s">
        <v>0</v>
      </c>
      <c r="I5661" s="70"/>
    </row>
    <row r="5662" spans="1:9" ht="11.25">
      <c r="A5662" s="44">
        <v>39624.46388888889</v>
      </c>
      <c r="F5662" s="70"/>
      <c r="G5662" s="40" t="s">
        <v>0</v>
      </c>
      <c r="I5662" s="70"/>
    </row>
    <row r="5663" spans="1:9" ht="11.25">
      <c r="A5663" s="44">
        <v>39624.53472222222</v>
      </c>
      <c r="D5663" s="40" t="s">
        <v>0</v>
      </c>
      <c r="E5663" s="40" t="s">
        <v>0</v>
      </c>
      <c r="F5663" s="70"/>
      <c r="I5663" s="70"/>
    </row>
    <row r="5664" spans="1:12" ht="11.25">
      <c r="A5664" s="44">
        <v>39624.54027777778</v>
      </c>
      <c r="B5664" s="40" t="s">
        <v>0</v>
      </c>
      <c r="C5664" s="40" t="s">
        <v>0</v>
      </c>
      <c r="F5664" s="70"/>
      <c r="I5664" s="70"/>
      <c r="L5664" s="40" t="s">
        <v>0</v>
      </c>
    </row>
    <row r="5665" spans="1:14" ht="11.25">
      <c r="A5665" s="44">
        <v>39624.75347222222</v>
      </c>
      <c r="F5665" s="70"/>
      <c r="I5665" s="70"/>
      <c r="M5665" s="42" t="s">
        <v>1</v>
      </c>
      <c r="N5665" s="42" t="s">
        <v>1</v>
      </c>
    </row>
    <row r="5666" spans="1:14" ht="11.25">
      <c r="A5666" s="44">
        <v>39625.34375</v>
      </c>
      <c r="F5666" s="70"/>
      <c r="I5666" s="70"/>
      <c r="M5666" s="42" t="s">
        <v>1</v>
      </c>
      <c r="N5666" s="42" t="s">
        <v>1</v>
      </c>
    </row>
    <row r="5667" spans="1:14" ht="11.25">
      <c r="A5667" s="44">
        <v>39625.6875</v>
      </c>
      <c r="F5667" s="70"/>
      <c r="I5667" s="70"/>
      <c r="M5667" s="42" t="s">
        <v>1</v>
      </c>
      <c r="N5667" s="42" t="s">
        <v>1</v>
      </c>
    </row>
    <row r="5668" spans="1:12" ht="11.25">
      <c r="A5668" s="44">
        <v>39625.964583333334</v>
      </c>
      <c r="B5668" s="40" t="s">
        <v>0</v>
      </c>
      <c r="C5668" s="40" t="s">
        <v>0</v>
      </c>
      <c r="F5668" s="70"/>
      <c r="I5668" s="70"/>
      <c r="L5668" s="40" t="s">
        <v>0</v>
      </c>
    </row>
    <row r="5669" spans="1:9" ht="11.25">
      <c r="A5669" s="44">
        <v>39625.970138888886</v>
      </c>
      <c r="D5669" s="40" t="s">
        <v>0</v>
      </c>
      <c r="E5669" s="40" t="s">
        <v>0</v>
      </c>
      <c r="F5669" s="70"/>
      <c r="I5669" s="70"/>
    </row>
    <row r="5670" spans="1:9" ht="11.25">
      <c r="A5670" s="44">
        <v>39625.97638888889</v>
      </c>
      <c r="F5670" s="70"/>
      <c r="G5670" s="40" t="s">
        <v>0</v>
      </c>
      <c r="I5670" s="70"/>
    </row>
    <row r="5671" spans="6:9" ht="11.25">
      <c r="F5671" s="70"/>
      <c r="I5671" s="70"/>
    </row>
  </sheetData>
  <mergeCells count="1">
    <mergeCell ref="A1:N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9"/>
  <sheetViews>
    <sheetView tabSelected="1" workbookViewId="0" topLeftCell="A1">
      <pane ySplit="4" topLeftCell="BM544" activePane="bottomLeft" state="frozen"/>
      <selection pane="topLeft" activeCell="A1" sqref="A1"/>
      <selection pane="bottomLeft" activeCell="A556" sqref="A556"/>
    </sheetView>
  </sheetViews>
  <sheetFormatPr defaultColWidth="9.00390625" defaultRowHeight="12.75"/>
  <cols>
    <col min="1" max="1" width="14.00390625" style="2" customWidth="1"/>
    <col min="2" max="11" width="4.625" style="15" customWidth="1"/>
    <col min="12" max="16" width="4.75390625" style="15" customWidth="1"/>
    <col min="17" max="51" width="4.75390625" style="2" customWidth="1"/>
    <col min="52" max="16384" width="9.125" style="2" customWidth="1"/>
  </cols>
  <sheetData>
    <row r="1" spans="1:18" ht="18">
      <c r="A1" s="10" t="s">
        <v>20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1"/>
      <c r="R1" s="11"/>
    </row>
    <row r="2" spans="1:14" ht="11.25" customHeight="1">
      <c r="A2" s="1"/>
      <c r="B2" s="14"/>
      <c r="M2" s="15">
        <v>117</v>
      </c>
      <c r="N2" s="15" t="s">
        <v>23</v>
      </c>
    </row>
    <row r="4" spans="2:16" s="3" customFormat="1" ht="165" customHeight="1">
      <c r="B4" s="16" t="s">
        <v>61</v>
      </c>
      <c r="C4" s="16" t="s">
        <v>62</v>
      </c>
      <c r="D4" s="16" t="s">
        <v>63</v>
      </c>
      <c r="E4" s="16" t="s">
        <v>64</v>
      </c>
      <c r="F4" s="16" t="s">
        <v>65</v>
      </c>
      <c r="G4" s="4" t="s">
        <v>10</v>
      </c>
      <c r="H4" s="4" t="s">
        <v>30</v>
      </c>
      <c r="I4" s="4" t="s">
        <v>60</v>
      </c>
      <c r="J4" s="4" t="s">
        <v>71</v>
      </c>
      <c r="K4" s="4" t="s">
        <v>72</v>
      </c>
      <c r="L4" s="16"/>
      <c r="M4" s="16"/>
      <c r="N4" s="16"/>
      <c r="O4" s="16"/>
      <c r="P4" s="16"/>
    </row>
    <row r="5" spans="1:16" ht="11.25">
      <c r="A5" s="58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19"/>
      <c r="M5" s="19"/>
      <c r="N5" s="19"/>
      <c r="O5" s="19"/>
      <c r="P5" s="19"/>
    </row>
    <row r="6" spans="1:16" ht="11.25">
      <c r="A6" s="61" t="s">
        <v>54</v>
      </c>
      <c r="B6" s="17">
        <f>DCOUNTA(data!$A4:$N6499,B$4,tabulka!B$3:B$4)</f>
        <v>1858</v>
      </c>
      <c r="C6" s="17">
        <f>DCOUNTA(data!$A4:$N6499,C$4,tabulka!C$3:C$4)</f>
        <v>1621</v>
      </c>
      <c r="D6" s="17">
        <f>DCOUNTA(data!$A4:$N6499,D$4,tabulka!D$3:D$4)</f>
        <v>1793</v>
      </c>
      <c r="E6" s="17">
        <f>DCOUNTA(data!$A4:$N6499,E$4,tabulka!E$3:E$4)</f>
        <v>1939</v>
      </c>
      <c r="F6" s="17">
        <f>DCOUNTA(data!$A4:$N6499,F$4,tabulka!F$3:F$4)</f>
        <v>1517</v>
      </c>
      <c r="G6" s="17">
        <f>DCOUNTA(data!$A4:$N6499,G$4,tabulka!G$3:G$4)</f>
        <v>971</v>
      </c>
      <c r="H6" s="17"/>
      <c r="I6" s="17"/>
      <c r="J6" s="17">
        <f>DCOUNTA(data!$A4:$N6499,J$4,tabulka!AH$3:AH$4)-DCOUNTA(data!$A4:$N4380,J$4,tabulka!AH$3:AH$4)</f>
        <v>77</v>
      </c>
      <c r="K6" s="17">
        <f>DCOUNTA(data!$A4:$N6499,K$4,tabulka!AL$3:AL$4)-DCOUNTA(data!$A4:$N4380,K$4,tabulka!AL$3:AL$4)</f>
        <v>77</v>
      </c>
      <c r="L6" s="19"/>
      <c r="M6" s="19"/>
      <c r="N6" s="19"/>
      <c r="O6" s="19"/>
      <c r="P6" s="19"/>
    </row>
    <row r="7" spans="1:16" ht="11.25">
      <c r="A7" s="62" t="s">
        <v>55</v>
      </c>
      <c r="B7" s="20">
        <f aca="true" t="shared" si="0" ref="B7:G7">B6/B15</f>
        <v>0.9856763925729443</v>
      </c>
      <c r="C7" s="20">
        <f t="shared" si="0"/>
        <v>0.8451511991657977</v>
      </c>
      <c r="D7" s="20">
        <f t="shared" si="0"/>
        <v>0.989514348785872</v>
      </c>
      <c r="E7" s="20">
        <f t="shared" si="0"/>
        <v>0.9778113968734241</v>
      </c>
      <c r="F7" s="20">
        <f t="shared" si="0"/>
        <v>0.8107963655799038</v>
      </c>
      <c r="G7" s="20">
        <f t="shared" si="0"/>
        <v>0.9739217652958877</v>
      </c>
      <c r="H7" s="20"/>
      <c r="I7" s="20"/>
      <c r="J7" s="20">
        <f>J6/J15</f>
        <v>0.48125</v>
      </c>
      <c r="K7" s="20">
        <f>K6/K15</f>
        <v>0.48427672955974843</v>
      </c>
      <c r="L7" s="19"/>
      <c r="M7" s="19"/>
      <c r="N7" s="19"/>
      <c r="O7" s="19"/>
      <c r="P7" s="19"/>
    </row>
    <row r="8" spans="1:16" ht="11.25">
      <c r="A8" s="63" t="s">
        <v>56</v>
      </c>
      <c r="B8" s="17">
        <f>DCOUNTA(data!$A4:$N6499,B4,tabulka!H$3:H$4)</f>
        <v>22</v>
      </c>
      <c r="C8" s="17">
        <f>DCOUNTA(data!$A4:$N6499,C4,tabulka!I$3:I$4)</f>
        <v>274</v>
      </c>
      <c r="D8" s="17">
        <f>DCOUNTA(data!$A4:$N6499,D4,tabulka!J$3:J$4)</f>
        <v>13</v>
      </c>
      <c r="E8" s="17">
        <f>DCOUNTA(data!$A4:$N6499,E4,tabulka!K$3:K$4)</f>
        <v>27</v>
      </c>
      <c r="F8" s="17">
        <f>DCOUNTA(data!$A4:$N6499,F4,tabulka!L$3:L$4)</f>
        <v>304</v>
      </c>
      <c r="G8" s="17">
        <f>DCOUNTA(data!$A4:$N6499,G4,tabulka!M$3:M$4)</f>
        <v>1</v>
      </c>
      <c r="H8" s="17"/>
      <c r="I8" s="17"/>
      <c r="J8" s="17">
        <f>DCOUNTA(data!$A4:$N6499,J$4,tabulka!AI$3:AI$4)-DCOUNTA(data!$A4:$N4380,J$4,tabulka!AI$3:AI$4)</f>
        <v>82</v>
      </c>
      <c r="K8" s="17">
        <f>DCOUNTA(data!$A4:$N6499,K$4,tabulka!AM$3:AM$4)-DCOUNTA(data!$A4:$N4380,K$4,tabulka!AM$3:AM$4)</f>
        <v>82</v>
      </c>
      <c r="L8" s="19"/>
      <c r="M8" s="19"/>
      <c r="N8" s="19"/>
      <c r="O8" s="19"/>
      <c r="P8" s="19"/>
    </row>
    <row r="9" spans="1:16" ht="11.25">
      <c r="A9" s="64" t="s">
        <v>57</v>
      </c>
      <c r="B9" s="21">
        <f aca="true" t="shared" si="1" ref="B9:G9">B8/B15</f>
        <v>0.011671087533156498</v>
      </c>
      <c r="C9" s="21">
        <f t="shared" si="1"/>
        <v>0.14285714285714285</v>
      </c>
      <c r="D9" s="21">
        <f t="shared" si="1"/>
        <v>0.00717439293598234</v>
      </c>
      <c r="E9" s="21">
        <f t="shared" si="1"/>
        <v>0.01361573373676248</v>
      </c>
      <c r="F9" s="21">
        <f t="shared" si="1"/>
        <v>0.1624799572421165</v>
      </c>
      <c r="G9" s="21">
        <f t="shared" si="1"/>
        <v>0.0010030090270812437</v>
      </c>
      <c r="H9" s="21"/>
      <c r="I9" s="21"/>
      <c r="J9" s="21">
        <f>J8/J15</f>
        <v>0.5125</v>
      </c>
      <c r="K9" s="21">
        <f>K8/K15</f>
        <v>0.5157232704402516</v>
      </c>
      <c r="L9" s="19"/>
      <c r="M9" s="19"/>
      <c r="N9" s="19"/>
      <c r="O9" s="19"/>
      <c r="P9" s="19"/>
    </row>
    <row r="10" spans="1:16" ht="11.25">
      <c r="A10" s="83" t="s">
        <v>5</v>
      </c>
      <c r="B10" s="17">
        <f>DCOUNTA(data!$A4:$N6499,B4,tabulka!N$3:N$4)</f>
        <v>1</v>
      </c>
      <c r="C10" s="17">
        <f>DCOUNTA(data!$A4:$N6499,C4,tabulka!O$3:O$4)</f>
        <v>18</v>
      </c>
      <c r="D10" s="17">
        <f>DCOUNTA(data!$A4:$N6499,D4,tabulka!P$3:P$4)</f>
        <v>5</v>
      </c>
      <c r="E10" s="17">
        <f>DCOUNTA(data!$A4:$N6499,E4,tabulka!Q$3:Q$4)</f>
        <v>4</v>
      </c>
      <c r="F10" s="17">
        <f>DCOUNTA(data!$A4:$N6499,F4,tabulka!R$3:R$4)</f>
        <v>37</v>
      </c>
      <c r="G10" s="17">
        <f>DCOUNTA(data!$A4:$N6499,G4,tabulka!S$3:S$4)</f>
        <v>23</v>
      </c>
      <c r="H10" s="17"/>
      <c r="I10" s="17"/>
      <c r="J10" s="17">
        <f>DCOUNTA(data!$A4:$N6499,J$4,tabulka!AJ$3:AJ$4)-DCOUNTA(data!$A4:$N4380,J$4,tabulka!AJ$3:AJ$4)</f>
        <v>1</v>
      </c>
      <c r="K10" s="17">
        <f>DCOUNTA(data!$A4:$N6499,K$4,tabulka!AN$3:AN$4)-DCOUNTA(data!$A4:$N4380,K$4,tabulka!AN$3:AN$4)</f>
        <v>0</v>
      </c>
      <c r="L10" s="19"/>
      <c r="M10" s="19"/>
      <c r="N10" s="19"/>
      <c r="O10" s="19"/>
      <c r="P10" s="19"/>
    </row>
    <row r="11" spans="1:16" ht="11.25">
      <c r="A11" s="84"/>
      <c r="B11" s="22">
        <f aca="true" t="shared" si="2" ref="B11:G11">B10/B15</f>
        <v>0.0005305039787798408</v>
      </c>
      <c r="C11" s="22">
        <f t="shared" si="2"/>
        <v>0.009384775808133473</v>
      </c>
      <c r="D11" s="22">
        <f t="shared" si="2"/>
        <v>0.0027593818984547464</v>
      </c>
      <c r="E11" s="22">
        <f t="shared" si="2"/>
        <v>0.002017145738779627</v>
      </c>
      <c r="F11" s="22">
        <f t="shared" si="2"/>
        <v>0.01977552111170497</v>
      </c>
      <c r="G11" s="22">
        <f t="shared" si="2"/>
        <v>0.023069207622868605</v>
      </c>
      <c r="H11" s="19"/>
      <c r="I11" s="19"/>
      <c r="J11" s="22">
        <f>J10/J15</f>
        <v>0.00625</v>
      </c>
      <c r="K11" s="22">
        <f>K10/K15</f>
        <v>0</v>
      </c>
      <c r="L11" s="19"/>
      <c r="M11" s="19"/>
      <c r="N11" s="19"/>
      <c r="O11" s="19"/>
      <c r="P11" s="19"/>
    </row>
    <row r="12" spans="1:16" ht="11.25">
      <c r="A12" s="66" t="s">
        <v>59</v>
      </c>
      <c r="B12" s="17">
        <f>DCOUNTA(data!$A4:$N6499,B4,tabulka!T$3:T$4)</f>
        <v>4</v>
      </c>
      <c r="C12" s="17">
        <f>DCOUNTA(data!$A4:$N6499,C4,tabulka!U$3:U$4)</f>
        <v>5</v>
      </c>
      <c r="D12" s="17">
        <f>DCOUNTA(data!$A4:$N6499,D4,tabulka!V$3:V$4)</f>
        <v>1</v>
      </c>
      <c r="E12" s="17">
        <f>DCOUNTA(data!$A4:$N6499,E4,tabulka!W$3:W$4)</f>
        <v>13</v>
      </c>
      <c r="F12" s="17">
        <f>DCOUNTA(data!$A4:$N6499,F4,tabulka!X$3:X$4)</f>
        <v>13</v>
      </c>
      <c r="G12" s="17">
        <f>DCOUNTA(data!$A4:$N6499,G4,tabulka!Y$3:Y$4)</f>
        <v>2</v>
      </c>
      <c r="H12" s="17"/>
      <c r="I12" s="17"/>
      <c r="J12" s="17">
        <f>DCOUNTA(data!$A4:$N6499,J$4,tabulka!AK$3:AK$4)-DCOUNTA(data!$A4:$N4380,J$4,tabulka!AK$3:AK$4)</f>
        <v>0</v>
      </c>
      <c r="K12" s="17">
        <f>DCOUNTA(data!$A4:$N6499,K$4,tabulka!AO$3:AO$4)-DCOUNTA(data!$A4:$N4380,K$4,tabulka!AO$3:AO$4)</f>
        <v>0</v>
      </c>
      <c r="L12" s="19"/>
      <c r="M12" s="19"/>
      <c r="N12" s="19"/>
      <c r="O12" s="19"/>
      <c r="P12" s="19"/>
    </row>
    <row r="13" spans="1:16" ht="11.25">
      <c r="A13" s="67" t="s">
        <v>58</v>
      </c>
      <c r="B13" s="54">
        <f aca="true" t="shared" si="3" ref="B13:G13">B12/B15</f>
        <v>0.002122015915119363</v>
      </c>
      <c r="C13" s="54">
        <f t="shared" si="3"/>
        <v>0.0026068821689259644</v>
      </c>
      <c r="D13" s="54">
        <f t="shared" si="3"/>
        <v>0.0005518763796909492</v>
      </c>
      <c r="E13" s="54">
        <f t="shared" si="3"/>
        <v>0.006555723651033787</v>
      </c>
      <c r="F13" s="54">
        <f t="shared" si="3"/>
        <v>0.00694815606627472</v>
      </c>
      <c r="G13" s="54">
        <f t="shared" si="3"/>
        <v>0.0020060180541624875</v>
      </c>
      <c r="H13" s="54"/>
      <c r="I13" s="68"/>
      <c r="J13" s="54">
        <f>J12/J15</f>
        <v>0</v>
      </c>
      <c r="K13" s="54">
        <f>K12/K15</f>
        <v>0</v>
      </c>
      <c r="L13" s="19"/>
      <c r="M13" s="19"/>
      <c r="N13" s="19"/>
      <c r="O13" s="19"/>
      <c r="P13" s="19"/>
    </row>
    <row r="14" spans="1:16" ht="11.25">
      <c r="A14" s="6"/>
      <c r="B14" s="17"/>
      <c r="C14" s="17"/>
      <c r="D14" s="17"/>
      <c r="E14" s="18"/>
      <c r="F14" s="18"/>
      <c r="G14" s="17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1.25">
      <c r="A15" s="23" t="s">
        <v>8</v>
      </c>
      <c r="B15" s="24">
        <f>B6+B8+B10+B12</f>
        <v>1885</v>
      </c>
      <c r="C15" s="24">
        <f aca="true" t="shared" si="4" ref="C15:K15">C6+C8+C10+C12</f>
        <v>1918</v>
      </c>
      <c r="D15" s="24">
        <f t="shared" si="4"/>
        <v>1812</v>
      </c>
      <c r="E15" s="24">
        <f t="shared" si="4"/>
        <v>1983</v>
      </c>
      <c r="F15" s="24">
        <f t="shared" si="4"/>
        <v>1871</v>
      </c>
      <c r="G15" s="24">
        <f t="shared" si="4"/>
        <v>997</v>
      </c>
      <c r="H15" s="24">
        <f t="shared" si="4"/>
        <v>0</v>
      </c>
      <c r="I15" s="24"/>
      <c r="J15" s="24">
        <f t="shared" si="4"/>
        <v>160</v>
      </c>
      <c r="K15" s="24">
        <f t="shared" si="4"/>
        <v>159</v>
      </c>
      <c r="L15" s="19"/>
      <c r="M15" s="19"/>
      <c r="N15" s="19"/>
      <c r="O15" s="19"/>
      <c r="P15" s="19"/>
    </row>
    <row r="16" spans="1:16" ht="11.25">
      <c r="A16" s="6"/>
      <c r="B16" s="17"/>
      <c r="C16" s="17"/>
      <c r="D16" s="18"/>
      <c r="E16" s="18"/>
      <c r="F16" s="18"/>
      <c r="G16" s="18"/>
      <c r="I16" s="69"/>
      <c r="J16" s="69"/>
      <c r="K16" s="25">
        <f>SUM(B15:K15)</f>
        <v>10785</v>
      </c>
      <c r="L16" s="19"/>
      <c r="M16" s="19"/>
      <c r="N16" s="19"/>
      <c r="O16" s="19"/>
      <c r="P16" s="19"/>
    </row>
    <row r="17" spans="1:11" ht="11.25">
      <c r="A17" s="26" t="s">
        <v>12</v>
      </c>
      <c r="B17" s="27"/>
      <c r="C17" s="27"/>
      <c r="D17" s="28"/>
      <c r="E17" s="28"/>
      <c r="F17" s="27"/>
      <c r="G17" s="28"/>
      <c r="H17" s="28"/>
      <c r="I17" s="28"/>
      <c r="J17" s="28"/>
      <c r="K17" s="28"/>
    </row>
    <row r="18" spans="1:16" ht="11.25">
      <c r="A18" s="61" t="s">
        <v>54</v>
      </c>
      <c r="B18" s="17">
        <f>DCOUNTA(data!$A4:$N20,B$4,tabulka!B$3:B$4)</f>
        <v>5</v>
      </c>
      <c r="C18" s="17">
        <f>DCOUNTA(data!$A4:$N20,C$4,tabulka!C$3:C$4)</f>
        <v>2</v>
      </c>
      <c r="D18" s="17">
        <f>DCOUNTA(data!$A4:$N20,D$4,tabulka!D$3:D$4)</f>
        <v>6</v>
      </c>
      <c r="E18" s="17">
        <f>DCOUNTA(data!$A4:$N20,E$4,tabulka!E$3:E$4)</f>
        <v>7</v>
      </c>
      <c r="F18" s="17">
        <f>DCOUNTA(data!$A4:$N20,F$4,tabulka!F$3:F$4)</f>
        <v>6</v>
      </c>
      <c r="G18" s="17">
        <f>DCOUNTA(data!$A4:$N20,G$4,tabulka!G$3:G$4)</f>
        <v>3</v>
      </c>
      <c r="H18" s="17"/>
      <c r="I18" s="17"/>
      <c r="J18" s="17"/>
      <c r="K18" s="17"/>
      <c r="L18" s="19"/>
      <c r="M18" s="19"/>
      <c r="N18" s="19"/>
      <c r="O18" s="19"/>
      <c r="P18" s="19"/>
    </row>
    <row r="19" spans="1:16" ht="11.25">
      <c r="A19" s="62" t="s">
        <v>55</v>
      </c>
      <c r="B19" s="20">
        <f aca="true" t="shared" si="5" ref="B19:G19">B18/B27</f>
        <v>0.5</v>
      </c>
      <c r="C19" s="20">
        <f t="shared" si="5"/>
        <v>0.16666666666666666</v>
      </c>
      <c r="D19" s="20">
        <f t="shared" si="5"/>
        <v>0.75</v>
      </c>
      <c r="E19" s="20">
        <f t="shared" si="5"/>
        <v>1</v>
      </c>
      <c r="F19" s="20">
        <f t="shared" si="5"/>
        <v>0.8571428571428571</v>
      </c>
      <c r="G19" s="20">
        <f t="shared" si="5"/>
        <v>0.6</v>
      </c>
      <c r="H19" s="20"/>
      <c r="I19" s="20"/>
      <c r="J19" s="20"/>
      <c r="K19" s="20"/>
      <c r="L19" s="19"/>
      <c r="M19" s="19"/>
      <c r="N19" s="19"/>
      <c r="O19" s="19"/>
      <c r="P19" s="19"/>
    </row>
    <row r="20" spans="1:16" ht="11.25">
      <c r="A20" s="63" t="s">
        <v>56</v>
      </c>
      <c r="B20" s="17">
        <f>DCOUNTA(data!$A4:$N20,B$4,tabulka!H$3:H$4)</f>
        <v>5</v>
      </c>
      <c r="C20" s="17">
        <f>DCOUNTA(data!$A4:$N20,C$4,tabulka!I$3:I$4)</f>
        <v>10</v>
      </c>
      <c r="D20" s="17">
        <f>DCOUNTA(data!$A4:$N20,D$4,tabulka!J$3:J$4)</f>
        <v>2</v>
      </c>
      <c r="E20" s="17">
        <f>DCOUNTA(data!$A4:$N20,E$4,tabulka!K$3:K$4)</f>
        <v>0</v>
      </c>
      <c r="F20" s="17">
        <f>DCOUNTA(data!$A4:$N20,F$4,tabulka!L$3:L$4)</f>
        <v>0</v>
      </c>
      <c r="G20" s="17">
        <f>DCOUNTA(data!$A4:$N20,G$4,tabulka!M$3:M$4)</f>
        <v>0</v>
      </c>
      <c r="H20" s="17"/>
      <c r="I20" s="17"/>
      <c r="J20" s="17"/>
      <c r="K20" s="17"/>
      <c r="L20" s="19"/>
      <c r="M20" s="19"/>
      <c r="N20" s="19"/>
      <c r="O20" s="19"/>
      <c r="P20" s="19"/>
    </row>
    <row r="21" spans="1:16" ht="11.25">
      <c r="A21" s="64" t="s">
        <v>57</v>
      </c>
      <c r="B21" s="21">
        <f aca="true" t="shared" si="6" ref="B21:G21">B20/B27</f>
        <v>0.5</v>
      </c>
      <c r="C21" s="21">
        <f t="shared" si="6"/>
        <v>0.8333333333333334</v>
      </c>
      <c r="D21" s="21">
        <f t="shared" si="6"/>
        <v>0.25</v>
      </c>
      <c r="E21" s="21">
        <f t="shared" si="6"/>
        <v>0</v>
      </c>
      <c r="F21" s="21">
        <f t="shared" si="6"/>
        <v>0</v>
      </c>
      <c r="G21" s="21">
        <f t="shared" si="6"/>
        <v>0</v>
      </c>
      <c r="H21" s="21"/>
      <c r="I21" s="21"/>
      <c r="J21" s="21"/>
      <c r="K21" s="21"/>
      <c r="L21" s="19"/>
      <c r="M21" s="19"/>
      <c r="N21" s="19"/>
      <c r="O21" s="19"/>
      <c r="P21" s="19"/>
    </row>
    <row r="22" spans="1:16" ht="11.25">
      <c r="A22" s="83" t="s">
        <v>5</v>
      </c>
      <c r="B22" s="17">
        <f>DCOUNTA(data!$A4:$N20,B$4,tabulka!N$3:N$4)</f>
        <v>0</v>
      </c>
      <c r="C22" s="17">
        <f>DCOUNTA(data!$A4:$N20,C$4,tabulka!O$3:O$4)</f>
        <v>0</v>
      </c>
      <c r="D22" s="17">
        <f>DCOUNTA(data!$A4:$N20,D$4,tabulka!P$3:P$4)</f>
        <v>0</v>
      </c>
      <c r="E22" s="17">
        <f>DCOUNTA(data!$A4:$N20,E$4,tabulka!Q$3:Q$4)</f>
        <v>0</v>
      </c>
      <c r="F22" s="17">
        <f>DCOUNTA(data!$A4:$N20,F$4,tabulka!R$3:R$4)</f>
        <v>1</v>
      </c>
      <c r="G22" s="17">
        <f>DCOUNTA(data!$A4:$N20,G$4,tabulka!S$3:S$4)</f>
        <v>2</v>
      </c>
      <c r="H22" s="17"/>
      <c r="I22" s="17"/>
      <c r="J22" s="17"/>
      <c r="K22" s="17"/>
      <c r="L22" s="19"/>
      <c r="M22" s="19"/>
      <c r="N22" s="19"/>
      <c r="O22" s="19"/>
      <c r="P22" s="19"/>
    </row>
    <row r="23" spans="1:16" ht="11.25">
      <c r="A23" s="84"/>
      <c r="B23" s="22">
        <f aca="true" t="shared" si="7" ref="B23:G23">B22/B27</f>
        <v>0</v>
      </c>
      <c r="C23" s="22">
        <f t="shared" si="7"/>
        <v>0</v>
      </c>
      <c r="D23" s="22">
        <f t="shared" si="7"/>
        <v>0</v>
      </c>
      <c r="E23" s="22">
        <f t="shared" si="7"/>
        <v>0</v>
      </c>
      <c r="F23" s="22">
        <f t="shared" si="7"/>
        <v>0.14285714285714285</v>
      </c>
      <c r="G23" s="22">
        <f t="shared" si="7"/>
        <v>0.4</v>
      </c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1.25">
      <c r="A24" s="66" t="s">
        <v>59</v>
      </c>
      <c r="B24" s="17">
        <f>DCOUNTA(data!$A4:$N20,B$4,tabulka!T$3:T$4)</f>
        <v>0</v>
      </c>
      <c r="C24" s="17">
        <f>DCOUNTA(data!$A4:$N20,C$4,tabulka!U$3:U$4)</f>
        <v>0</v>
      </c>
      <c r="D24" s="17">
        <f>DCOUNTA(data!$A4:$N20,D$4,tabulka!V$3:V$4)</f>
        <v>0</v>
      </c>
      <c r="E24" s="17">
        <f>DCOUNTA(data!$A4:$N20,E$4,tabulka!W$3:W$4)</f>
        <v>0</v>
      </c>
      <c r="F24" s="17">
        <f>DCOUNTA(data!$A4:$N20,F$4,tabulka!X$3:X$4)</f>
        <v>0</v>
      </c>
      <c r="G24" s="17">
        <f>DCOUNTA(data!$A4:$N20,G$4,tabulka!Y$3:Y$4)</f>
        <v>0</v>
      </c>
      <c r="H24" s="17"/>
      <c r="I24" s="17"/>
      <c r="J24" s="17"/>
      <c r="K24" s="17"/>
      <c r="L24" s="19"/>
      <c r="M24" s="19"/>
      <c r="N24" s="19"/>
      <c r="O24" s="19"/>
      <c r="P24" s="19"/>
    </row>
    <row r="25" spans="1:16" ht="11.25">
      <c r="A25" s="67" t="s">
        <v>58</v>
      </c>
      <c r="B25" s="54">
        <f aca="true" t="shared" si="8" ref="B25:G25">B24/B27</f>
        <v>0</v>
      </c>
      <c r="C25" s="54">
        <f t="shared" si="8"/>
        <v>0</v>
      </c>
      <c r="D25" s="54">
        <f t="shared" si="8"/>
        <v>0</v>
      </c>
      <c r="E25" s="54">
        <f t="shared" si="8"/>
        <v>0</v>
      </c>
      <c r="F25" s="54">
        <f t="shared" si="8"/>
        <v>0</v>
      </c>
      <c r="G25" s="54">
        <f t="shared" si="8"/>
        <v>0</v>
      </c>
      <c r="H25" s="54"/>
      <c r="I25" s="68"/>
      <c r="J25" s="68"/>
      <c r="K25" s="68"/>
      <c r="L25" s="19"/>
      <c r="M25" s="19"/>
      <c r="N25" s="19"/>
      <c r="O25" s="19"/>
      <c r="P25" s="19"/>
    </row>
    <row r="26" spans="1:16" ht="11.25">
      <c r="A26" s="6"/>
      <c r="B26" s="17"/>
      <c r="C26" s="17"/>
      <c r="D26" s="17"/>
      <c r="E26" s="18"/>
      <c r="F26" s="18"/>
      <c r="G26" s="17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1.25">
      <c r="A27" s="23" t="s">
        <v>8</v>
      </c>
      <c r="B27" s="24">
        <f>B18+B20+B22+B24</f>
        <v>10</v>
      </c>
      <c r="C27" s="24">
        <f aca="true" t="shared" si="9" ref="C27:H27">C18+C20+C22+C24</f>
        <v>12</v>
      </c>
      <c r="D27" s="24">
        <f t="shared" si="9"/>
        <v>8</v>
      </c>
      <c r="E27" s="24">
        <f t="shared" si="9"/>
        <v>7</v>
      </c>
      <c r="F27" s="24">
        <f t="shared" si="9"/>
        <v>7</v>
      </c>
      <c r="G27" s="24">
        <f t="shared" si="9"/>
        <v>5</v>
      </c>
      <c r="H27" s="24">
        <f t="shared" si="9"/>
        <v>0</v>
      </c>
      <c r="I27" s="24"/>
      <c r="J27" s="24"/>
      <c r="K27" s="24"/>
      <c r="L27" s="19"/>
      <c r="M27" s="19"/>
      <c r="N27" s="19"/>
      <c r="O27" s="19"/>
      <c r="P27" s="19"/>
    </row>
    <row r="28" spans="1:16" ht="11.25">
      <c r="A28" s="6"/>
      <c r="B28" s="17"/>
      <c r="C28" s="17"/>
      <c r="D28" s="18"/>
      <c r="E28" s="18"/>
      <c r="F28" s="18"/>
      <c r="G28" s="18"/>
      <c r="H28" s="25">
        <f>SUM(B27:G27)</f>
        <v>49</v>
      </c>
      <c r="I28" s="69"/>
      <c r="J28" s="69"/>
      <c r="K28" s="69"/>
      <c r="L28" s="19"/>
      <c r="M28" s="19"/>
      <c r="N28" s="19"/>
      <c r="O28" s="19"/>
      <c r="P28" s="19"/>
    </row>
    <row r="29" spans="1:16" ht="11.25">
      <c r="A29" s="26" t="s">
        <v>13</v>
      </c>
      <c r="B29" s="27"/>
      <c r="C29" s="27"/>
      <c r="D29" s="28"/>
      <c r="E29" s="28"/>
      <c r="F29" s="27"/>
      <c r="G29" s="28"/>
      <c r="H29" s="28"/>
      <c r="I29" s="28"/>
      <c r="J29" s="28"/>
      <c r="K29" s="28"/>
      <c r="L29" s="19"/>
      <c r="M29" s="19"/>
      <c r="N29" s="19"/>
      <c r="O29" s="19"/>
      <c r="P29" s="19"/>
    </row>
    <row r="30" spans="1:16" ht="11.25">
      <c r="A30" s="61" t="s">
        <v>54</v>
      </c>
      <c r="B30" s="17">
        <f>DCOUNTA(data!$A4:$N28,B$4,tabulka!B$3:B$4)-B18</f>
        <v>6</v>
      </c>
      <c r="C30" s="17">
        <f>DCOUNTA(data!$A4:$N28,C$4,tabulka!C$3:C$4)-C18</f>
        <v>3</v>
      </c>
      <c r="D30" s="17">
        <f>DCOUNTA(data!$A4:$N28,D$4,tabulka!D$3:D$4)-D18</f>
        <v>2</v>
      </c>
      <c r="E30" s="17">
        <f>DCOUNTA(data!$A4:$N28,E$4,tabulka!E$3:E$4)-E18</f>
        <v>3</v>
      </c>
      <c r="F30" s="17">
        <f>DCOUNTA(data!$A4:$N28,F$4,tabulka!F$3:F$4)-F18</f>
        <v>1</v>
      </c>
      <c r="G30" s="17">
        <f>DCOUNTA(data!$A4:$N28,G$4,tabulka!G$3:G$4)-G18</f>
        <v>3</v>
      </c>
      <c r="H30" s="17"/>
      <c r="I30" s="17"/>
      <c r="J30" s="17"/>
      <c r="K30" s="17"/>
      <c r="L30" s="19"/>
      <c r="M30" s="19"/>
      <c r="N30" s="19"/>
      <c r="O30" s="19"/>
      <c r="P30" s="19"/>
    </row>
    <row r="31" spans="1:16" ht="11.25">
      <c r="A31" s="62" t="s">
        <v>55</v>
      </c>
      <c r="B31" s="20">
        <f aca="true" t="shared" si="10" ref="B31:G31">B30/B39</f>
        <v>1</v>
      </c>
      <c r="C31" s="20">
        <f t="shared" si="10"/>
        <v>0.5</v>
      </c>
      <c r="D31" s="20">
        <f t="shared" si="10"/>
        <v>1</v>
      </c>
      <c r="E31" s="20">
        <f t="shared" si="10"/>
        <v>1</v>
      </c>
      <c r="F31" s="20">
        <f t="shared" si="10"/>
        <v>0.3333333333333333</v>
      </c>
      <c r="G31" s="20">
        <f t="shared" si="10"/>
        <v>1</v>
      </c>
      <c r="H31" s="20"/>
      <c r="I31" s="20"/>
      <c r="J31" s="20"/>
      <c r="K31" s="20"/>
      <c r="L31" s="19"/>
      <c r="M31" s="19"/>
      <c r="N31" s="19"/>
      <c r="O31" s="19"/>
      <c r="P31" s="19"/>
    </row>
    <row r="32" spans="1:16" ht="11.25">
      <c r="A32" s="63" t="s">
        <v>56</v>
      </c>
      <c r="B32" s="17">
        <f>DCOUNTA(data!$A4:$N28,B$4,tabulka!H$3:H$4)-B20</f>
        <v>0</v>
      </c>
      <c r="C32" s="17">
        <f>DCOUNTA(data!$A4:$N28,C$4,tabulka!I$3:I$4)-C20</f>
        <v>3</v>
      </c>
      <c r="D32" s="17">
        <f>DCOUNTA(data!$A4:$N28,D$4,tabulka!J$3:J$4)-D20</f>
        <v>0</v>
      </c>
      <c r="E32" s="17">
        <f>DCOUNTA(data!$A4:$N28,E$4,tabulka!K$3:K$4)-E20</f>
        <v>0</v>
      </c>
      <c r="F32" s="17">
        <f>DCOUNTA(data!$A4:$N28,F$4,tabulka!L$3:L$4)-F20</f>
        <v>2</v>
      </c>
      <c r="G32" s="17">
        <f>DCOUNTA(data!$A4:$N28,G$4,tabulka!M$3:M$4)-G20</f>
        <v>0</v>
      </c>
      <c r="H32" s="17"/>
      <c r="I32" s="17"/>
      <c r="J32" s="17"/>
      <c r="K32" s="17"/>
      <c r="L32" s="19"/>
      <c r="M32" s="19"/>
      <c r="N32" s="19"/>
      <c r="O32" s="19"/>
      <c r="P32" s="19"/>
    </row>
    <row r="33" spans="1:16" ht="11.25">
      <c r="A33" s="64" t="s">
        <v>57</v>
      </c>
      <c r="B33" s="21">
        <f aca="true" t="shared" si="11" ref="B33:G33">B32/B39</f>
        <v>0</v>
      </c>
      <c r="C33" s="21">
        <f t="shared" si="11"/>
        <v>0.5</v>
      </c>
      <c r="D33" s="21">
        <f t="shared" si="11"/>
        <v>0</v>
      </c>
      <c r="E33" s="21">
        <f t="shared" si="11"/>
        <v>0</v>
      </c>
      <c r="F33" s="21">
        <f t="shared" si="11"/>
        <v>0.6666666666666666</v>
      </c>
      <c r="G33" s="21">
        <f t="shared" si="11"/>
        <v>0</v>
      </c>
      <c r="H33" s="21"/>
      <c r="I33" s="21"/>
      <c r="J33" s="21"/>
      <c r="K33" s="21"/>
      <c r="L33" s="19"/>
      <c r="M33" s="19"/>
      <c r="N33" s="19"/>
      <c r="O33" s="19"/>
      <c r="P33" s="19"/>
    </row>
    <row r="34" spans="1:16" ht="11.25">
      <c r="A34" s="83" t="s">
        <v>5</v>
      </c>
      <c r="B34" s="17">
        <f>DCOUNTA(data!$A4:$N28,B$4,tabulka!N$3:N$4)-B22</f>
        <v>0</v>
      </c>
      <c r="C34" s="17">
        <f>DCOUNTA(data!$A4:$N28,C$4,tabulka!O$3:O$4)-C22</f>
        <v>0</v>
      </c>
      <c r="D34" s="17">
        <f>DCOUNTA(data!$A4:$N28,D$4,tabulka!P$3:P$4)-D22</f>
        <v>0</v>
      </c>
      <c r="E34" s="17">
        <f>DCOUNTA(data!$A4:$N28,E$4,tabulka!Q$3:Q$4)-E22</f>
        <v>0</v>
      </c>
      <c r="F34" s="17">
        <f>DCOUNTA(data!$A4:$N28,F$4,tabulka!R$3:R$4)-F22</f>
        <v>0</v>
      </c>
      <c r="G34" s="17">
        <f>DCOUNTA(data!$A4:$N28,G$4,tabulka!S$3:S$4)-G22</f>
        <v>0</v>
      </c>
      <c r="H34" s="17"/>
      <c r="I34" s="17"/>
      <c r="J34" s="17"/>
      <c r="K34" s="17"/>
      <c r="L34" s="19"/>
      <c r="M34" s="19"/>
      <c r="N34" s="19"/>
      <c r="O34" s="19"/>
      <c r="P34" s="19"/>
    </row>
    <row r="35" spans="1:16" ht="11.25">
      <c r="A35" s="84"/>
      <c r="B35" s="22">
        <f aca="true" t="shared" si="12" ref="B35:G35">B34/B39</f>
        <v>0</v>
      </c>
      <c r="C35" s="22">
        <f t="shared" si="12"/>
        <v>0</v>
      </c>
      <c r="D35" s="22">
        <f t="shared" si="12"/>
        <v>0</v>
      </c>
      <c r="E35" s="22">
        <f t="shared" si="12"/>
        <v>0</v>
      </c>
      <c r="F35" s="22">
        <f t="shared" si="12"/>
        <v>0</v>
      </c>
      <c r="G35" s="22">
        <f t="shared" si="12"/>
        <v>0</v>
      </c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1.25">
      <c r="A36" s="66" t="s">
        <v>59</v>
      </c>
      <c r="B36" s="17">
        <f>DCOUNTA(data!$A4:$N28,B$4,tabulka!T$3:T$4)-B24</f>
        <v>0</v>
      </c>
      <c r="C36" s="17">
        <f>DCOUNTA(data!$A4:$N28,C$4,tabulka!U$3:U$4)-C24</f>
        <v>0</v>
      </c>
      <c r="D36" s="17">
        <f>DCOUNTA(data!$A4:$N28,D$4,tabulka!V$3:V$4)-D24</f>
        <v>0</v>
      </c>
      <c r="E36" s="17">
        <f>DCOUNTA(data!$A4:$N28,E$4,tabulka!W$3:W$4)-E24</f>
        <v>0</v>
      </c>
      <c r="F36" s="17">
        <f>DCOUNTA(data!$A4:$N28,F$4,tabulka!X$3:X$4)-F24</f>
        <v>0</v>
      </c>
      <c r="G36" s="17">
        <f>DCOUNTA(data!$A4:$N28,G$4,tabulka!Y$3:Y$4)-G24</f>
        <v>0</v>
      </c>
      <c r="H36" s="17"/>
      <c r="I36" s="17"/>
      <c r="J36" s="17"/>
      <c r="K36" s="17"/>
      <c r="L36" s="19"/>
      <c r="M36" s="19"/>
      <c r="N36" s="19"/>
      <c r="O36" s="19"/>
      <c r="P36" s="19"/>
    </row>
    <row r="37" spans="1:16" ht="11.25">
      <c r="A37" s="67" t="s">
        <v>58</v>
      </c>
      <c r="B37" s="54">
        <f aca="true" t="shared" si="13" ref="B37:G37">B36/B39</f>
        <v>0</v>
      </c>
      <c r="C37" s="54">
        <f t="shared" si="13"/>
        <v>0</v>
      </c>
      <c r="D37" s="54">
        <f t="shared" si="13"/>
        <v>0</v>
      </c>
      <c r="E37" s="54">
        <f t="shared" si="13"/>
        <v>0</v>
      </c>
      <c r="F37" s="54">
        <f t="shared" si="13"/>
        <v>0</v>
      </c>
      <c r="G37" s="54">
        <f t="shared" si="13"/>
        <v>0</v>
      </c>
      <c r="H37" s="54"/>
      <c r="I37" s="68"/>
      <c r="J37" s="68"/>
      <c r="K37" s="68"/>
      <c r="L37" s="19"/>
      <c r="M37" s="19"/>
      <c r="N37" s="19"/>
      <c r="O37" s="19"/>
      <c r="P37" s="19"/>
    </row>
    <row r="38" spans="1:16" ht="11.25">
      <c r="A38" s="6"/>
      <c r="B38" s="17"/>
      <c r="C38" s="17"/>
      <c r="D38" s="17"/>
      <c r="E38" s="18"/>
      <c r="F38" s="18"/>
      <c r="G38" s="17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1.25">
      <c r="A39" s="23" t="s">
        <v>8</v>
      </c>
      <c r="B39" s="24">
        <f>B30+B32+B34+B36</f>
        <v>6</v>
      </c>
      <c r="C39" s="24">
        <f aca="true" t="shared" si="14" ref="C39:H39">C30+C32+C34+C36</f>
        <v>6</v>
      </c>
      <c r="D39" s="24">
        <f t="shared" si="14"/>
        <v>2</v>
      </c>
      <c r="E39" s="24">
        <f t="shared" si="14"/>
        <v>3</v>
      </c>
      <c r="F39" s="24">
        <f t="shared" si="14"/>
        <v>3</v>
      </c>
      <c r="G39" s="24">
        <f t="shared" si="14"/>
        <v>3</v>
      </c>
      <c r="H39" s="24">
        <f t="shared" si="14"/>
        <v>0</v>
      </c>
      <c r="I39" s="24"/>
      <c r="J39" s="24"/>
      <c r="K39" s="24"/>
      <c r="L39" s="19"/>
      <c r="M39" s="19"/>
      <c r="N39" s="19"/>
      <c r="O39" s="19"/>
      <c r="P39" s="19"/>
    </row>
    <row r="40" spans="1:16" ht="11.25">
      <c r="A40" s="6"/>
      <c r="B40" s="17"/>
      <c r="C40" s="17"/>
      <c r="D40" s="18"/>
      <c r="E40" s="18"/>
      <c r="F40" s="18"/>
      <c r="G40" s="18"/>
      <c r="H40" s="25">
        <f>SUM(B39:G39)</f>
        <v>23</v>
      </c>
      <c r="I40" s="69"/>
      <c r="J40" s="69"/>
      <c r="K40" s="69"/>
      <c r="L40" s="19"/>
      <c r="M40" s="19"/>
      <c r="N40" s="19"/>
      <c r="O40" s="19"/>
      <c r="P40" s="19"/>
    </row>
    <row r="41" spans="1:16" ht="11.25">
      <c r="A41" s="26" t="s">
        <v>14</v>
      </c>
      <c r="B41" s="27"/>
      <c r="C41" s="27"/>
      <c r="D41" s="28"/>
      <c r="E41" s="28"/>
      <c r="F41" s="27"/>
      <c r="G41" s="28"/>
      <c r="H41" s="28"/>
      <c r="I41" s="28"/>
      <c r="J41" s="28"/>
      <c r="K41" s="28"/>
      <c r="L41" s="19"/>
      <c r="M41" s="19"/>
      <c r="N41" s="19"/>
      <c r="O41" s="19"/>
      <c r="P41" s="19"/>
    </row>
    <row r="42" spans="1:16" ht="11.25">
      <c r="A42" s="61" t="s">
        <v>54</v>
      </c>
      <c r="B42" s="17">
        <f>DCOUNTA(data!$A4:$N65,B$4,tabulka!B$3:B$4)-B18-B30</f>
        <v>34</v>
      </c>
      <c r="C42" s="17">
        <f>DCOUNTA(data!$A4:$N65,C$4,tabulka!C$3:C$4)-C18-C30</f>
        <v>15</v>
      </c>
      <c r="D42" s="17">
        <f>DCOUNTA(data!$A4:$N65,D$4,tabulka!D$3:D$4)-D18-D30</f>
        <v>17</v>
      </c>
      <c r="E42" s="17">
        <f>DCOUNTA(data!$A4:$N65,E$4,tabulka!E$3:E$4)-E18-E30</f>
        <v>16</v>
      </c>
      <c r="F42" s="17">
        <f>DCOUNTA(data!$A4:$N65,F$4,tabulka!F$3:F$4)-F18-F30</f>
        <v>4</v>
      </c>
      <c r="G42" s="17">
        <f>DCOUNTA(data!$A4:$N65,G$4,tabulka!G$3:G$4)-G18-G30</f>
        <v>7</v>
      </c>
      <c r="H42" s="17"/>
      <c r="I42" s="17"/>
      <c r="J42" s="17"/>
      <c r="K42" s="17"/>
      <c r="L42" s="19"/>
      <c r="M42" s="19"/>
      <c r="N42" s="19"/>
      <c r="O42" s="19"/>
      <c r="P42" s="19"/>
    </row>
    <row r="43" spans="1:16" ht="11.25">
      <c r="A43" s="62" t="s">
        <v>55</v>
      </c>
      <c r="B43" s="20">
        <f aca="true" t="shared" si="15" ref="B43:G43">B42/B51</f>
        <v>1</v>
      </c>
      <c r="C43" s="20">
        <f t="shared" si="15"/>
        <v>0.4411764705882353</v>
      </c>
      <c r="D43" s="20">
        <f t="shared" si="15"/>
        <v>1</v>
      </c>
      <c r="E43" s="20">
        <f t="shared" si="15"/>
        <v>1</v>
      </c>
      <c r="F43" s="20">
        <f t="shared" si="15"/>
        <v>0.23529411764705882</v>
      </c>
      <c r="G43" s="20">
        <f t="shared" si="15"/>
        <v>0.7777777777777778</v>
      </c>
      <c r="H43" s="20"/>
      <c r="I43" s="20"/>
      <c r="J43" s="20"/>
      <c r="K43" s="20"/>
      <c r="L43" s="19"/>
      <c r="M43" s="19"/>
      <c r="N43" s="19"/>
      <c r="O43" s="19"/>
      <c r="P43" s="19"/>
    </row>
    <row r="44" spans="1:16" ht="11.25">
      <c r="A44" s="63" t="s">
        <v>56</v>
      </c>
      <c r="B44" s="17">
        <f>DCOUNTA(data!$A4:$N65,B$4,tabulka!H$3:H$4)-B20-B32</f>
        <v>0</v>
      </c>
      <c r="C44" s="17">
        <f>DCOUNTA(data!$A4:$N65,C$4,tabulka!I$3:I$4)-C20-C32</f>
        <v>16</v>
      </c>
      <c r="D44" s="17">
        <f>DCOUNTA(data!$A4:$N65,D$4,tabulka!J$3:J$4)-D20-D32</f>
        <v>0</v>
      </c>
      <c r="E44" s="17">
        <f>DCOUNTA(data!$A4:$N65,E$4,tabulka!K$3:K$4)-E20-E32</f>
        <v>0</v>
      </c>
      <c r="F44" s="17">
        <f>DCOUNTA(data!$A4:$N65,F$4,tabulka!L$3:L$4)-F20-F32</f>
        <v>10</v>
      </c>
      <c r="G44" s="17">
        <f>DCOUNTA(data!$A4:$N65,G$4,tabulka!M$3:M$4)-G20-G32</f>
        <v>1</v>
      </c>
      <c r="H44" s="17"/>
      <c r="I44" s="17"/>
      <c r="J44" s="17"/>
      <c r="K44" s="17"/>
      <c r="L44" s="19"/>
      <c r="M44" s="19"/>
      <c r="N44" s="19"/>
      <c r="O44" s="19"/>
      <c r="P44" s="19"/>
    </row>
    <row r="45" spans="1:16" ht="11.25">
      <c r="A45" s="64" t="s">
        <v>57</v>
      </c>
      <c r="B45" s="21">
        <f aca="true" t="shared" si="16" ref="B45:G45">B44/B51</f>
        <v>0</v>
      </c>
      <c r="C45" s="21">
        <f t="shared" si="16"/>
        <v>0.47058823529411764</v>
      </c>
      <c r="D45" s="21">
        <f t="shared" si="16"/>
        <v>0</v>
      </c>
      <c r="E45" s="21">
        <f t="shared" si="16"/>
        <v>0</v>
      </c>
      <c r="F45" s="21">
        <f t="shared" si="16"/>
        <v>0.5882352941176471</v>
      </c>
      <c r="G45" s="21">
        <f t="shared" si="16"/>
        <v>0.1111111111111111</v>
      </c>
      <c r="H45" s="21"/>
      <c r="I45" s="21"/>
      <c r="J45" s="21"/>
      <c r="K45" s="21"/>
      <c r="L45" s="19"/>
      <c r="M45" s="19"/>
      <c r="N45" s="19"/>
      <c r="O45" s="19"/>
      <c r="P45" s="19"/>
    </row>
    <row r="46" spans="1:16" ht="11.25">
      <c r="A46" s="83" t="s">
        <v>5</v>
      </c>
      <c r="B46" s="17">
        <f>DCOUNTA(data!$A4:$N65,B$4,tabulka!N$3:N$4)-B22-B34</f>
        <v>0</v>
      </c>
      <c r="C46" s="17">
        <f>DCOUNTA(data!$A4:$N65,C$4,tabulka!O$3:O$4)-C22-C34</f>
        <v>3</v>
      </c>
      <c r="D46" s="17">
        <f>DCOUNTA(data!$A4:$N65,D$4,tabulka!P$3:P$4)-D22-D34</f>
        <v>0</v>
      </c>
      <c r="E46" s="17">
        <f>DCOUNTA(data!$A4:$N65,E$4,tabulka!Q$3:Q$4)-E22-E34</f>
        <v>0</v>
      </c>
      <c r="F46" s="17">
        <f>DCOUNTA(data!$A4:$N65,F$4,tabulka!R$3:R$4)-F22-F34</f>
        <v>3</v>
      </c>
      <c r="G46" s="17">
        <f>DCOUNTA(data!$A4:$N65,G$4,tabulka!S$3:S$4)-G22-G34</f>
        <v>1</v>
      </c>
      <c r="H46" s="17"/>
      <c r="I46" s="17"/>
      <c r="J46" s="17"/>
      <c r="K46" s="17"/>
      <c r="L46" s="19"/>
      <c r="M46" s="19"/>
      <c r="N46" s="19"/>
      <c r="O46" s="19"/>
      <c r="P46" s="19"/>
    </row>
    <row r="47" spans="1:16" ht="11.25">
      <c r="A47" s="84"/>
      <c r="B47" s="22">
        <f aca="true" t="shared" si="17" ref="B47:G47">B46/B51</f>
        <v>0</v>
      </c>
      <c r="C47" s="22">
        <f t="shared" si="17"/>
        <v>0.08823529411764706</v>
      </c>
      <c r="D47" s="22">
        <f t="shared" si="17"/>
        <v>0</v>
      </c>
      <c r="E47" s="22">
        <f t="shared" si="17"/>
        <v>0</v>
      </c>
      <c r="F47" s="22">
        <f t="shared" si="17"/>
        <v>0.17647058823529413</v>
      </c>
      <c r="G47" s="22">
        <f t="shared" si="17"/>
        <v>0.1111111111111111</v>
      </c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1.25">
      <c r="A48" s="66" t="s">
        <v>59</v>
      </c>
      <c r="B48" s="17">
        <f>DCOUNTA(data!$A4:$N65,B$4,tabulka!T$3:T$4)-B24-B36</f>
        <v>0</v>
      </c>
      <c r="C48" s="17">
        <f>DCOUNTA(data!$A4:$N65,C$4,tabulka!U$3:U$4)-C24-C36</f>
        <v>0</v>
      </c>
      <c r="D48" s="17">
        <f>DCOUNTA(data!$A4:$N65,D$4,tabulka!V$3:V$4)-D24-D36</f>
        <v>0</v>
      </c>
      <c r="E48" s="17">
        <f>DCOUNTA(data!$A4:$N65,E$4,tabulka!W$3:W$4)-E24-E36</f>
        <v>0</v>
      </c>
      <c r="F48" s="17">
        <f>DCOUNTA(data!$A4:$N65,F$4,tabulka!X$3:X$4)-F24-F36</f>
        <v>0</v>
      </c>
      <c r="G48" s="17">
        <f>DCOUNTA(data!$A4:$N65,G$4,tabulka!Y$3:Y$4)-G24-G36</f>
        <v>0</v>
      </c>
      <c r="H48" s="17"/>
      <c r="I48" s="17"/>
      <c r="J48" s="17"/>
      <c r="K48" s="17"/>
      <c r="L48" s="19"/>
      <c r="M48" s="19"/>
      <c r="N48" s="19"/>
      <c r="O48" s="19"/>
      <c r="P48" s="19"/>
    </row>
    <row r="49" spans="1:16" ht="11.25">
      <c r="A49" s="67" t="s">
        <v>58</v>
      </c>
      <c r="B49" s="54">
        <f aca="true" t="shared" si="18" ref="B49:G49">B48/B51</f>
        <v>0</v>
      </c>
      <c r="C49" s="54">
        <f t="shared" si="18"/>
        <v>0</v>
      </c>
      <c r="D49" s="54">
        <f t="shared" si="18"/>
        <v>0</v>
      </c>
      <c r="E49" s="54">
        <f t="shared" si="18"/>
        <v>0</v>
      </c>
      <c r="F49" s="54">
        <f t="shared" si="18"/>
        <v>0</v>
      </c>
      <c r="G49" s="54">
        <f t="shared" si="18"/>
        <v>0</v>
      </c>
      <c r="H49" s="54"/>
      <c r="I49" s="68"/>
      <c r="J49" s="68"/>
      <c r="K49" s="68"/>
      <c r="L49" s="19"/>
      <c r="M49" s="19"/>
      <c r="N49" s="19"/>
      <c r="O49" s="19"/>
      <c r="P49" s="19"/>
    </row>
    <row r="50" spans="1:16" ht="11.25">
      <c r="A50" s="6"/>
      <c r="B50" s="17"/>
      <c r="C50" s="17"/>
      <c r="D50" s="17"/>
      <c r="E50" s="18"/>
      <c r="F50" s="18"/>
      <c r="G50" s="17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1.25">
      <c r="A51" s="23" t="s">
        <v>8</v>
      </c>
      <c r="B51" s="24">
        <f>B42+B44+B46+B48</f>
        <v>34</v>
      </c>
      <c r="C51" s="24">
        <f aca="true" t="shared" si="19" ref="C51:H51">C42+C44+C46+C48</f>
        <v>34</v>
      </c>
      <c r="D51" s="24">
        <f t="shared" si="19"/>
        <v>17</v>
      </c>
      <c r="E51" s="24">
        <f t="shared" si="19"/>
        <v>16</v>
      </c>
      <c r="F51" s="24">
        <f t="shared" si="19"/>
        <v>17</v>
      </c>
      <c r="G51" s="24">
        <f t="shared" si="19"/>
        <v>9</v>
      </c>
      <c r="H51" s="24">
        <f t="shared" si="19"/>
        <v>0</v>
      </c>
      <c r="I51" s="24"/>
      <c r="J51" s="24"/>
      <c r="K51" s="24"/>
      <c r="L51" s="19"/>
      <c r="M51" s="19"/>
      <c r="N51" s="19"/>
      <c r="O51" s="19"/>
      <c r="P51" s="19"/>
    </row>
    <row r="52" spans="1:16" ht="11.25">
      <c r="A52" s="6"/>
      <c r="B52" s="17"/>
      <c r="C52" s="17"/>
      <c r="D52" s="18"/>
      <c r="E52" s="18"/>
      <c r="F52" s="18"/>
      <c r="G52" s="18"/>
      <c r="H52" s="25">
        <f>SUM(B51:G51)</f>
        <v>127</v>
      </c>
      <c r="I52" s="69"/>
      <c r="J52" s="69"/>
      <c r="K52" s="69"/>
      <c r="L52" s="19"/>
      <c r="M52" s="19"/>
      <c r="N52" s="19"/>
      <c r="O52" s="19"/>
      <c r="P52" s="19"/>
    </row>
    <row r="53" spans="1:16" ht="11.25">
      <c r="A53" s="26" t="s">
        <v>15</v>
      </c>
      <c r="B53" s="27"/>
      <c r="C53" s="27"/>
      <c r="D53" s="28"/>
      <c r="E53" s="28"/>
      <c r="F53" s="27"/>
      <c r="G53" s="28"/>
      <c r="H53" s="28"/>
      <c r="I53" s="28"/>
      <c r="J53" s="28"/>
      <c r="K53" s="28"/>
      <c r="L53" s="19"/>
      <c r="M53" s="19"/>
      <c r="N53" s="19"/>
      <c r="O53" s="19"/>
      <c r="P53" s="19"/>
    </row>
    <row r="54" spans="1:16" ht="11.25">
      <c r="A54" s="61" t="s">
        <v>54</v>
      </c>
      <c r="B54" s="17">
        <f>DCOUNTA(data!$A4:$N125,B$4,tabulka!B$3:B$4)-B18-B30-B42</f>
        <v>31</v>
      </c>
      <c r="C54" s="17">
        <f>DCOUNTA(data!$A4:$N125,C$4,tabulka!C$3:C$4)-C18-C30-C42</f>
        <v>18</v>
      </c>
      <c r="D54" s="17">
        <f>DCOUNTA(data!$A4:$N125,D$4,tabulka!D$3:D$4)-D18-D30-D42</f>
        <v>27</v>
      </c>
      <c r="E54" s="17">
        <f>DCOUNTA(data!$A4:$N125,E$4,tabulka!E$3:E$4)-E18-E30-E42</f>
        <v>21</v>
      </c>
      <c r="F54" s="17">
        <f>DCOUNTA(data!$A4:$N125,F$4,tabulka!F$3:F$4)-F18-F30-F42</f>
        <v>9</v>
      </c>
      <c r="G54" s="17">
        <f>DCOUNTA(data!$A4:$N125,G$4,tabulka!G$3:G$4)-G18-G30-G42</f>
        <v>16</v>
      </c>
      <c r="H54" s="17"/>
      <c r="I54" s="17"/>
      <c r="J54" s="17"/>
      <c r="K54" s="17"/>
      <c r="L54" s="19"/>
      <c r="M54" s="19"/>
      <c r="N54" s="19"/>
      <c r="O54" s="19"/>
      <c r="P54" s="19"/>
    </row>
    <row r="55" spans="1:11" ht="11.25">
      <c r="A55" s="62" t="s">
        <v>55</v>
      </c>
      <c r="B55" s="20">
        <f aca="true" t="shared" si="20" ref="B55:G55">B54/B63</f>
        <v>0.7948717948717948</v>
      </c>
      <c r="C55" s="20">
        <f t="shared" si="20"/>
        <v>0.43902439024390244</v>
      </c>
      <c r="D55" s="20">
        <f t="shared" si="20"/>
        <v>1</v>
      </c>
      <c r="E55" s="20">
        <f t="shared" si="20"/>
        <v>0.7</v>
      </c>
      <c r="F55" s="20">
        <f t="shared" si="20"/>
        <v>0.3</v>
      </c>
      <c r="G55" s="20">
        <f t="shared" si="20"/>
        <v>0.8888888888888888</v>
      </c>
      <c r="H55" s="20"/>
      <c r="I55" s="20"/>
      <c r="J55" s="20"/>
      <c r="K55" s="20"/>
    </row>
    <row r="56" spans="1:11" ht="11.25">
      <c r="A56" s="63" t="s">
        <v>56</v>
      </c>
      <c r="B56" s="17">
        <f>DCOUNTA(data!$A4:$N125,B$4,tabulka!H$3:H$4)-B20-B32-B44</f>
        <v>8</v>
      </c>
      <c r="C56" s="17">
        <f>DCOUNTA(data!$A4:$N125,C$4,tabulka!I$3:I$4)-C20-C32-C44</f>
        <v>22</v>
      </c>
      <c r="D56" s="17">
        <f>DCOUNTA(data!$A4:$N125,D$4,tabulka!J$3:J$4)-D20-D32-D44</f>
        <v>0</v>
      </c>
      <c r="E56" s="17">
        <f>DCOUNTA(data!$A4:$N125,E$4,tabulka!K$3:K$4)-E20-E32-E44</f>
        <v>8</v>
      </c>
      <c r="F56" s="17">
        <f>DCOUNTA(data!$A4:$N125,F$4,tabulka!L$3:L$4)-F20-F32-F44</f>
        <v>15</v>
      </c>
      <c r="G56" s="17">
        <f>DCOUNTA(data!$A4:$N125,G$4,tabulka!M$3:M$4)-G20-G32-G44</f>
        <v>0</v>
      </c>
      <c r="H56" s="17"/>
      <c r="I56" s="17"/>
      <c r="J56" s="17"/>
      <c r="K56" s="17"/>
    </row>
    <row r="57" spans="1:11" ht="11.25">
      <c r="A57" s="64" t="s">
        <v>57</v>
      </c>
      <c r="B57" s="21">
        <f aca="true" t="shared" si="21" ref="B57:G57">B56/B63</f>
        <v>0.20512820512820512</v>
      </c>
      <c r="C57" s="21">
        <f t="shared" si="21"/>
        <v>0.5365853658536586</v>
      </c>
      <c r="D57" s="21">
        <f t="shared" si="21"/>
        <v>0</v>
      </c>
      <c r="E57" s="21">
        <f t="shared" si="21"/>
        <v>0.26666666666666666</v>
      </c>
      <c r="F57" s="21">
        <f t="shared" si="21"/>
        <v>0.5</v>
      </c>
      <c r="G57" s="21">
        <f t="shared" si="21"/>
        <v>0</v>
      </c>
      <c r="H57" s="21"/>
      <c r="I57" s="21"/>
      <c r="J57" s="21"/>
      <c r="K57" s="21"/>
    </row>
    <row r="58" spans="1:11" ht="11.25">
      <c r="A58" s="83" t="s">
        <v>5</v>
      </c>
      <c r="B58" s="17">
        <f>DCOUNTA(data!$A4:$N125,B$4,tabulka!N$3:N$4)-B22-B34-B46</f>
        <v>0</v>
      </c>
      <c r="C58" s="17">
        <f>DCOUNTA(data!$A4:$N125,C$4,tabulka!O$3:O$4)-C22-C34-C46</f>
        <v>1</v>
      </c>
      <c r="D58" s="17">
        <f>DCOUNTA(data!$A4:$N125,D$4,tabulka!P$3:P$4)-D22-D34-D46</f>
        <v>0</v>
      </c>
      <c r="E58" s="17">
        <f>DCOUNTA(data!$A4:$N125,E$4,tabulka!Q$3:Q$4)-E22-E34-E46</f>
        <v>1</v>
      </c>
      <c r="F58" s="17">
        <f>DCOUNTA(data!$A4:$N125,F$4,tabulka!R$3:R$4)-F22-F34-F46</f>
        <v>4</v>
      </c>
      <c r="G58" s="17">
        <f>DCOUNTA(data!$A4:$N125,G$4,tabulka!S$3:S$4)-G22-G34-G46</f>
        <v>2</v>
      </c>
      <c r="H58" s="17"/>
      <c r="I58" s="17"/>
      <c r="J58" s="17"/>
      <c r="K58" s="17"/>
    </row>
    <row r="59" spans="1:11" ht="11.25">
      <c r="A59" s="84"/>
      <c r="B59" s="22">
        <f aca="true" t="shared" si="22" ref="B59:G59">B58/B63</f>
        <v>0</v>
      </c>
      <c r="C59" s="22">
        <f t="shared" si="22"/>
        <v>0.024390243902439025</v>
      </c>
      <c r="D59" s="22">
        <f t="shared" si="22"/>
        <v>0</v>
      </c>
      <c r="E59" s="22">
        <f t="shared" si="22"/>
        <v>0.03333333333333333</v>
      </c>
      <c r="F59" s="22">
        <f t="shared" si="22"/>
        <v>0.13333333333333333</v>
      </c>
      <c r="G59" s="22">
        <f t="shared" si="22"/>
        <v>0.1111111111111111</v>
      </c>
      <c r="H59" s="22"/>
      <c r="I59" s="22"/>
      <c r="J59" s="22"/>
      <c r="K59" s="22"/>
    </row>
    <row r="60" spans="1:11" ht="11.25">
      <c r="A60" s="66" t="s">
        <v>59</v>
      </c>
      <c r="B60" s="17">
        <f>DCOUNTA(data!$A4:$N125,B$4,tabulka!T$3:T$4)-B24-B36-B48</f>
        <v>0</v>
      </c>
      <c r="C60" s="17">
        <f>DCOUNTA(data!$A4:$N125,C$4,tabulka!U$3:U$4)-C24-C36-C48</f>
        <v>0</v>
      </c>
      <c r="D60" s="17">
        <f>DCOUNTA(data!$A4:$N125,D$4,tabulka!V$3:V$4)-D24-D36-D48</f>
        <v>0</v>
      </c>
      <c r="E60" s="17">
        <f>DCOUNTA(data!$A4:$N125,E$4,tabulka!W$3:W$4)-E24-E36-E48</f>
        <v>0</v>
      </c>
      <c r="F60" s="17">
        <f>DCOUNTA(data!$A4:$N125,F$4,tabulka!X$3:X$4)-F24-F36-F48</f>
        <v>2</v>
      </c>
      <c r="G60" s="17">
        <f>DCOUNTA(data!$A4:$N125,G$4,tabulka!Y$3:Y$4)-G24-G36-G48</f>
        <v>0</v>
      </c>
      <c r="H60" s="17"/>
      <c r="I60" s="17"/>
      <c r="J60" s="17"/>
      <c r="K60" s="17"/>
    </row>
    <row r="61" spans="1:11" ht="11.25">
      <c r="A61" s="67" t="s">
        <v>58</v>
      </c>
      <c r="B61" s="54">
        <f aca="true" t="shared" si="23" ref="B61:G61">B60/B63</f>
        <v>0</v>
      </c>
      <c r="C61" s="54">
        <f t="shared" si="23"/>
        <v>0</v>
      </c>
      <c r="D61" s="54">
        <f t="shared" si="23"/>
        <v>0</v>
      </c>
      <c r="E61" s="54">
        <f t="shared" si="23"/>
        <v>0</v>
      </c>
      <c r="F61" s="54">
        <f t="shared" si="23"/>
        <v>0.06666666666666667</v>
      </c>
      <c r="G61" s="54">
        <f t="shared" si="23"/>
        <v>0</v>
      </c>
      <c r="H61" s="54"/>
      <c r="I61" s="68"/>
      <c r="J61" s="68"/>
      <c r="K61" s="68"/>
    </row>
    <row r="62" spans="1:11" ht="11.25">
      <c r="A62" s="6"/>
      <c r="B62" s="17"/>
      <c r="C62" s="17"/>
      <c r="D62" s="17"/>
      <c r="E62" s="18"/>
      <c r="F62" s="18"/>
      <c r="G62" s="17"/>
      <c r="H62" s="19"/>
      <c r="I62" s="19"/>
      <c r="J62" s="19"/>
      <c r="K62" s="19"/>
    </row>
    <row r="63" spans="1:11" ht="11.25">
      <c r="A63" s="23" t="s">
        <v>8</v>
      </c>
      <c r="B63" s="24">
        <f>B54+B56+B58+B60</f>
        <v>39</v>
      </c>
      <c r="C63" s="24">
        <f aca="true" t="shared" si="24" ref="C63:H63">C54+C56+C58+C60</f>
        <v>41</v>
      </c>
      <c r="D63" s="24">
        <f t="shared" si="24"/>
        <v>27</v>
      </c>
      <c r="E63" s="24">
        <f t="shared" si="24"/>
        <v>30</v>
      </c>
      <c r="F63" s="24">
        <f t="shared" si="24"/>
        <v>30</v>
      </c>
      <c r="G63" s="24">
        <f t="shared" si="24"/>
        <v>18</v>
      </c>
      <c r="H63" s="24">
        <f t="shared" si="24"/>
        <v>0</v>
      </c>
      <c r="I63" s="24"/>
      <c r="J63" s="24"/>
      <c r="K63" s="24"/>
    </row>
    <row r="64" spans="1:11" ht="11.25">
      <c r="A64" s="6"/>
      <c r="B64" s="17"/>
      <c r="C64" s="17"/>
      <c r="D64" s="18"/>
      <c r="E64" s="18"/>
      <c r="F64" s="18"/>
      <c r="G64" s="18"/>
      <c r="H64" s="25">
        <f>SUM(B63:G63)</f>
        <v>185</v>
      </c>
      <c r="I64" s="69"/>
      <c r="J64" s="69"/>
      <c r="K64" s="69"/>
    </row>
    <row r="65" spans="1:11" ht="11.25">
      <c r="A65" s="56" t="s">
        <v>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>
      <c r="A66" s="61" t="s">
        <v>54</v>
      </c>
      <c r="B66" s="17">
        <f>DCOUNTA(data!$A4:$N125,B$4,tabulka!B$3:B$4)</f>
        <v>76</v>
      </c>
      <c r="C66" s="17">
        <f>DCOUNTA(data!$A4:$N125,C$4,tabulka!C$3:C$4)</f>
        <v>38</v>
      </c>
      <c r="D66" s="17">
        <f>DCOUNTA(data!$A4:$N125,D$4,tabulka!D$3:D$4)</f>
        <v>52</v>
      </c>
      <c r="E66" s="17">
        <f>DCOUNTA(data!$A4:$N125,E$4,tabulka!E$3:E$4)</f>
        <v>47</v>
      </c>
      <c r="F66" s="17">
        <f>DCOUNTA(data!$A4:$N125,F$4,tabulka!F$3:F$4)</f>
        <v>20</v>
      </c>
      <c r="G66" s="17">
        <f>DCOUNTA(data!$A4:$N125,G$4,tabulka!G$3:G$4)</f>
        <v>29</v>
      </c>
      <c r="H66" s="17"/>
      <c r="I66" s="17"/>
      <c r="J66" s="17"/>
      <c r="K66" s="17"/>
    </row>
    <row r="67" spans="1:11" ht="11.25">
      <c r="A67" s="62" t="s">
        <v>55</v>
      </c>
      <c r="B67" s="20">
        <f aca="true" t="shared" si="25" ref="B67:G67">B66/B75</f>
        <v>0.8539325842696629</v>
      </c>
      <c r="C67" s="20">
        <f t="shared" si="25"/>
        <v>0.40860215053763443</v>
      </c>
      <c r="D67" s="20">
        <f t="shared" si="25"/>
        <v>0.9629629629629629</v>
      </c>
      <c r="E67" s="20">
        <f t="shared" si="25"/>
        <v>0.8392857142857143</v>
      </c>
      <c r="F67" s="20">
        <f t="shared" si="25"/>
        <v>0.3508771929824561</v>
      </c>
      <c r="G67" s="20">
        <f t="shared" si="25"/>
        <v>0.8285714285714286</v>
      </c>
      <c r="H67" s="20"/>
      <c r="I67" s="20"/>
      <c r="J67" s="20"/>
      <c r="K67" s="20"/>
    </row>
    <row r="68" spans="1:11" ht="11.25">
      <c r="A68" s="63" t="s">
        <v>56</v>
      </c>
      <c r="B68" s="17">
        <f>DCOUNTA(data!$A4:$N125,B$4,tabulka!H$3:H$4)</f>
        <v>13</v>
      </c>
      <c r="C68" s="17">
        <f>DCOUNTA(data!$A4:$N125,C$4,tabulka!I$3:I$4)</f>
        <v>51</v>
      </c>
      <c r="D68" s="17">
        <f>DCOUNTA(data!$A4:$N125,D$4,tabulka!J$3:J$4)</f>
        <v>2</v>
      </c>
      <c r="E68" s="17">
        <f>DCOUNTA(data!$A4:$N125,E$4,tabulka!K$3:K$4)</f>
        <v>8</v>
      </c>
      <c r="F68" s="17">
        <f>DCOUNTA(data!$A4:$N125,F$4,tabulka!L$3:L$4)</f>
        <v>27</v>
      </c>
      <c r="G68" s="17">
        <f>DCOUNTA(data!$A4:$N125,G$4,tabulka!M$3:M$4)</f>
        <v>1</v>
      </c>
      <c r="H68" s="17"/>
      <c r="I68" s="17"/>
      <c r="J68" s="17"/>
      <c r="K68" s="17"/>
    </row>
    <row r="69" spans="1:11" ht="11.25">
      <c r="A69" s="64" t="s">
        <v>57</v>
      </c>
      <c r="B69" s="21">
        <f aca="true" t="shared" si="26" ref="B69:G69">B68/B75</f>
        <v>0.14606741573033707</v>
      </c>
      <c r="C69" s="21">
        <f t="shared" si="26"/>
        <v>0.5483870967741935</v>
      </c>
      <c r="D69" s="21">
        <f t="shared" si="26"/>
        <v>0.037037037037037035</v>
      </c>
      <c r="E69" s="21">
        <f t="shared" si="26"/>
        <v>0.14285714285714285</v>
      </c>
      <c r="F69" s="21">
        <f t="shared" si="26"/>
        <v>0.47368421052631576</v>
      </c>
      <c r="G69" s="21">
        <f t="shared" si="26"/>
        <v>0.02857142857142857</v>
      </c>
      <c r="H69" s="21"/>
      <c r="I69" s="21"/>
      <c r="J69" s="21"/>
      <c r="K69" s="21"/>
    </row>
    <row r="70" spans="1:11" ht="11.25">
      <c r="A70" s="83" t="s">
        <v>5</v>
      </c>
      <c r="B70" s="17">
        <f>DCOUNTA(data!$A4:$N125,B$4,tabulka!N$3:N$4)</f>
        <v>0</v>
      </c>
      <c r="C70" s="17">
        <f>DCOUNTA(data!$A4:$N125,C$4,tabulka!O$3:O$4)</f>
        <v>4</v>
      </c>
      <c r="D70" s="17">
        <f>DCOUNTA(data!$A4:$N125,D$4,tabulka!P$3:P$4)</f>
        <v>0</v>
      </c>
      <c r="E70" s="17">
        <f>DCOUNTA(data!$A4:$N125,E$4,tabulka!Q$3:Q$4)</f>
        <v>1</v>
      </c>
      <c r="F70" s="17">
        <f>DCOUNTA(data!$A4:$N125,F$4,tabulka!R$3:R$4)</f>
        <v>8</v>
      </c>
      <c r="G70" s="17">
        <f>DCOUNTA(data!$A4:$N125,G$4,tabulka!S$3:S$4)</f>
        <v>5</v>
      </c>
      <c r="H70" s="17"/>
      <c r="I70" s="17"/>
      <c r="J70" s="17"/>
      <c r="K70" s="17"/>
    </row>
    <row r="71" spans="1:11" ht="11.25">
      <c r="A71" s="84"/>
      <c r="B71" s="22">
        <f aca="true" t="shared" si="27" ref="B71:G71">B70/B75</f>
        <v>0</v>
      </c>
      <c r="C71" s="22">
        <f t="shared" si="27"/>
        <v>0.043010752688172046</v>
      </c>
      <c r="D71" s="22">
        <f t="shared" si="27"/>
        <v>0</v>
      </c>
      <c r="E71" s="22">
        <f t="shared" si="27"/>
        <v>0.017857142857142856</v>
      </c>
      <c r="F71" s="22">
        <f t="shared" si="27"/>
        <v>0.14035087719298245</v>
      </c>
      <c r="G71" s="22">
        <f t="shared" si="27"/>
        <v>0.14285714285714285</v>
      </c>
      <c r="H71" s="19"/>
      <c r="I71" s="19"/>
      <c r="J71" s="19"/>
      <c r="K71" s="19"/>
    </row>
    <row r="72" spans="1:11" ht="11.25">
      <c r="A72" s="66" t="s">
        <v>59</v>
      </c>
      <c r="B72" s="17">
        <f>DCOUNTA(data!$A4:$N125,B$4,tabulka!T$3:T$4)</f>
        <v>0</v>
      </c>
      <c r="C72" s="17">
        <f>DCOUNTA(data!$A4:$N125,C$4,tabulka!U$3:U$4)</f>
        <v>0</v>
      </c>
      <c r="D72" s="17">
        <f>DCOUNTA(data!$A4:$N125,D$4,tabulka!V$3:V$4)</f>
        <v>0</v>
      </c>
      <c r="E72" s="17">
        <f>DCOUNTA(data!$A4:$N125,E$4,tabulka!W$3:W$4)</f>
        <v>0</v>
      </c>
      <c r="F72" s="17">
        <f>DCOUNTA(data!$A4:$N125,F$4,tabulka!X$3:X$4)</f>
        <v>2</v>
      </c>
      <c r="G72" s="17">
        <f>DCOUNTA(data!$A4:$N125,G$4,tabulka!Y$3:Y$4)</f>
        <v>0</v>
      </c>
      <c r="H72" s="17"/>
      <c r="I72" s="17"/>
      <c r="J72" s="17"/>
      <c r="K72" s="17"/>
    </row>
    <row r="73" spans="1:11" ht="11.25">
      <c r="A73" s="67" t="s">
        <v>58</v>
      </c>
      <c r="B73" s="54">
        <f aca="true" t="shared" si="28" ref="B73:G73">B72/B75</f>
        <v>0</v>
      </c>
      <c r="C73" s="54">
        <f t="shared" si="28"/>
        <v>0</v>
      </c>
      <c r="D73" s="54">
        <f t="shared" si="28"/>
        <v>0</v>
      </c>
      <c r="E73" s="54">
        <f t="shared" si="28"/>
        <v>0</v>
      </c>
      <c r="F73" s="54">
        <f t="shared" si="28"/>
        <v>0.03508771929824561</v>
      </c>
      <c r="G73" s="54">
        <f t="shared" si="28"/>
        <v>0</v>
      </c>
      <c r="H73" s="54"/>
      <c r="I73" s="68"/>
      <c r="J73" s="68"/>
      <c r="K73" s="68"/>
    </row>
    <row r="74" spans="1:11" ht="11.25">
      <c r="A74" s="6"/>
      <c r="B74" s="17"/>
      <c r="C74" s="17"/>
      <c r="D74" s="17"/>
      <c r="E74" s="18"/>
      <c r="F74" s="18"/>
      <c r="G74" s="17"/>
      <c r="H74" s="19"/>
      <c r="I74" s="19"/>
      <c r="J74" s="19"/>
      <c r="K74" s="19"/>
    </row>
    <row r="75" spans="1:11" ht="11.25">
      <c r="A75" s="23" t="s">
        <v>8</v>
      </c>
      <c r="B75" s="24">
        <f>B66+B68+B70+B72</f>
        <v>89</v>
      </c>
      <c r="C75" s="24">
        <f aca="true" t="shared" si="29" ref="C75:H75">C66+C68+C70+C72</f>
        <v>93</v>
      </c>
      <c r="D75" s="24">
        <f t="shared" si="29"/>
        <v>54</v>
      </c>
      <c r="E75" s="24">
        <f t="shared" si="29"/>
        <v>56</v>
      </c>
      <c r="F75" s="24">
        <f t="shared" si="29"/>
        <v>57</v>
      </c>
      <c r="G75" s="24">
        <f t="shared" si="29"/>
        <v>35</v>
      </c>
      <c r="H75" s="24">
        <f t="shared" si="29"/>
        <v>0</v>
      </c>
      <c r="I75" s="24"/>
      <c r="J75" s="24"/>
      <c r="K75" s="24"/>
    </row>
    <row r="76" spans="1:11" ht="11.25">
      <c r="A76" s="6"/>
      <c r="B76" s="17"/>
      <c r="C76" s="17"/>
      <c r="D76" s="18"/>
      <c r="E76" s="18"/>
      <c r="F76" s="18"/>
      <c r="G76" s="18"/>
      <c r="H76" s="25">
        <f>SUM(B75:G75)</f>
        <v>384</v>
      </c>
      <c r="I76" s="69"/>
      <c r="J76" s="69"/>
      <c r="K76" s="69"/>
    </row>
    <row r="77" spans="1:11" ht="11.25">
      <c r="A77" s="26" t="s">
        <v>18</v>
      </c>
      <c r="B77" s="27"/>
      <c r="C77" s="27"/>
      <c r="D77" s="28"/>
      <c r="E77" s="28"/>
      <c r="F77" s="27"/>
      <c r="G77" s="28"/>
      <c r="H77" s="28"/>
      <c r="I77" s="28"/>
      <c r="J77" s="28"/>
      <c r="K77" s="28"/>
    </row>
    <row r="78" spans="1:11" ht="11.25">
      <c r="A78" s="61" t="s">
        <v>54</v>
      </c>
      <c r="B78" s="17">
        <f>DCOUNTA(data!$A4:$N270,B$4,tabulka!B$3:B$4)-B66</f>
        <v>54</v>
      </c>
      <c r="C78" s="17">
        <f>DCOUNTA(data!$A4:$N270,C$4,tabulka!C$3:C$4)-C66</f>
        <v>41</v>
      </c>
      <c r="D78" s="17">
        <f>DCOUNTA(data!$A4:$N270,D$4,tabulka!D$3:D$4)-D66</f>
        <v>55</v>
      </c>
      <c r="E78" s="17">
        <f>DCOUNTA(data!$A4:$N270,E$4,tabulka!E$3:E$4)-E66</f>
        <v>53</v>
      </c>
      <c r="F78" s="17">
        <f>DCOUNTA(data!$A4:$N270,F$4,tabulka!F$3:F$4)-F66</f>
        <v>24</v>
      </c>
      <c r="G78" s="17">
        <f>DCOUNTA(data!$A4:$N270,G$4,tabulka!G$3:G$4)-G66</f>
        <v>26</v>
      </c>
      <c r="H78" s="17"/>
      <c r="I78" s="17"/>
      <c r="J78" s="17"/>
      <c r="K78" s="17"/>
    </row>
    <row r="79" spans="1:11" ht="11.25">
      <c r="A79" s="62" t="s">
        <v>55</v>
      </c>
      <c r="B79" s="20">
        <f aca="true" t="shared" si="30" ref="B79:G79">B78/B87</f>
        <v>0.8852459016393442</v>
      </c>
      <c r="C79" s="20">
        <f t="shared" si="30"/>
        <v>0.6212121212121212</v>
      </c>
      <c r="D79" s="20">
        <f t="shared" si="30"/>
        <v>1</v>
      </c>
      <c r="E79" s="20">
        <f t="shared" si="30"/>
        <v>0.9137931034482759</v>
      </c>
      <c r="F79" s="20">
        <f t="shared" si="30"/>
        <v>0.42105263157894735</v>
      </c>
      <c r="G79" s="20">
        <f t="shared" si="30"/>
        <v>0.8387096774193549</v>
      </c>
      <c r="H79" s="20"/>
      <c r="I79" s="20"/>
      <c r="J79" s="20"/>
      <c r="K79" s="20"/>
    </row>
    <row r="80" spans="1:11" ht="11.25">
      <c r="A80" s="63" t="s">
        <v>56</v>
      </c>
      <c r="B80" s="17">
        <f>DCOUNTA(data!$A4:$N270,B$4,tabulka!H$3:H$4)-B68</f>
        <v>7</v>
      </c>
      <c r="C80" s="17">
        <f>DCOUNTA(data!$A4:$N270,C$4,tabulka!I$3:I$4)-C68</f>
        <v>25</v>
      </c>
      <c r="D80" s="17">
        <f>DCOUNTA(data!$A4:$N270,D$4,tabulka!J$3:J$4)-D68</f>
        <v>0</v>
      </c>
      <c r="E80" s="17">
        <f>DCOUNTA(data!$A4:$N270,E$4,tabulka!K$3:K$4)-E68</f>
        <v>5</v>
      </c>
      <c r="F80" s="17">
        <f>DCOUNTA(data!$A4:$N270,F$4,tabulka!L$3:L$4)-F68</f>
        <v>28</v>
      </c>
      <c r="G80" s="17">
        <f>DCOUNTA(data!$A4:$N270,G$4,tabulka!M$3:M$4)-G68</f>
        <v>0</v>
      </c>
      <c r="H80" s="17"/>
      <c r="I80" s="17"/>
      <c r="J80" s="17"/>
      <c r="K80" s="17"/>
    </row>
    <row r="81" spans="1:11" ht="11.25">
      <c r="A81" s="64" t="s">
        <v>57</v>
      </c>
      <c r="B81" s="21">
        <f aca="true" t="shared" si="31" ref="B81:G81">B80/B87</f>
        <v>0.11475409836065574</v>
      </c>
      <c r="C81" s="21">
        <f t="shared" si="31"/>
        <v>0.3787878787878788</v>
      </c>
      <c r="D81" s="21">
        <f t="shared" si="31"/>
        <v>0</v>
      </c>
      <c r="E81" s="21">
        <f t="shared" si="31"/>
        <v>0.08620689655172414</v>
      </c>
      <c r="F81" s="21">
        <f t="shared" si="31"/>
        <v>0.49122807017543857</v>
      </c>
      <c r="G81" s="21">
        <f t="shared" si="31"/>
        <v>0</v>
      </c>
      <c r="H81" s="21"/>
      <c r="I81" s="21"/>
      <c r="J81" s="21"/>
      <c r="K81" s="21"/>
    </row>
    <row r="82" spans="1:11" ht="11.25">
      <c r="A82" s="83" t="s">
        <v>5</v>
      </c>
      <c r="B82" s="17">
        <f>DCOUNTA(data!$A4:$N270,B$4,tabulka!N$3:N$4)-B70</f>
        <v>0</v>
      </c>
      <c r="C82" s="17">
        <f>DCOUNTA(data!$A4:$N270,C$4,tabulka!O$3:O$4)-C70</f>
        <v>0</v>
      </c>
      <c r="D82" s="17">
        <f>DCOUNTA(data!$A4:$N270,D$4,tabulka!P$3:P$4)-D70</f>
        <v>0</v>
      </c>
      <c r="E82" s="17">
        <f>DCOUNTA(data!$A4:$N270,E$4,tabulka!Q$3:Q$4)-E70</f>
        <v>0</v>
      </c>
      <c r="F82" s="17">
        <f>DCOUNTA(data!$A4:$N270,F$4,tabulka!R$3:R$4)-F70</f>
        <v>4</v>
      </c>
      <c r="G82" s="17">
        <f>DCOUNTA(data!$A4:$N270,G$4,tabulka!S$3:S$4)-G70</f>
        <v>5</v>
      </c>
      <c r="H82" s="17"/>
      <c r="I82" s="17"/>
      <c r="J82" s="17"/>
      <c r="K82" s="17"/>
    </row>
    <row r="83" spans="1:11" ht="11.25">
      <c r="A83" s="84"/>
      <c r="B83" s="22">
        <f aca="true" t="shared" si="32" ref="B83:G83">B82/B87</f>
        <v>0</v>
      </c>
      <c r="C83" s="22">
        <f t="shared" si="32"/>
        <v>0</v>
      </c>
      <c r="D83" s="22">
        <f t="shared" si="32"/>
        <v>0</v>
      </c>
      <c r="E83" s="22">
        <f t="shared" si="32"/>
        <v>0</v>
      </c>
      <c r="F83" s="22">
        <f t="shared" si="32"/>
        <v>0.07017543859649122</v>
      </c>
      <c r="G83" s="22">
        <f t="shared" si="32"/>
        <v>0.16129032258064516</v>
      </c>
      <c r="H83" s="19"/>
      <c r="I83" s="19"/>
      <c r="J83" s="19"/>
      <c r="K83" s="19"/>
    </row>
    <row r="84" spans="1:11" ht="11.25">
      <c r="A84" s="66" t="s">
        <v>59</v>
      </c>
      <c r="B84" s="17">
        <f>DCOUNTA(data!$A4:$N270,B$4,tabulka!T$3:T$4)-B72</f>
        <v>0</v>
      </c>
      <c r="C84" s="17">
        <f>DCOUNTA(data!$A4:$N270,C$4,tabulka!U$3:U$4)-C72</f>
        <v>0</v>
      </c>
      <c r="D84" s="17">
        <f>DCOUNTA(data!$A4:$N270,D$4,tabulka!V$3:V$4)-D72</f>
        <v>0</v>
      </c>
      <c r="E84" s="17">
        <f>DCOUNTA(data!$A4:$N270,E$4,tabulka!W$3:W$4)-E72</f>
        <v>0</v>
      </c>
      <c r="F84" s="17">
        <f>DCOUNTA(data!$A4:$N270,F$4,tabulka!X$3:X$4)-F72</f>
        <v>1</v>
      </c>
      <c r="G84" s="17">
        <f>DCOUNTA(data!$A4:$N270,G$4,tabulka!Y$3:Y$4)-G72</f>
        <v>0</v>
      </c>
      <c r="H84" s="17"/>
      <c r="I84" s="17"/>
      <c r="J84" s="17"/>
      <c r="K84" s="17"/>
    </row>
    <row r="85" spans="1:11" ht="11.25">
      <c r="A85" s="67" t="s">
        <v>58</v>
      </c>
      <c r="B85" s="54">
        <f aca="true" t="shared" si="33" ref="B85:G85">B84/B87</f>
        <v>0</v>
      </c>
      <c r="C85" s="54">
        <f t="shared" si="33"/>
        <v>0</v>
      </c>
      <c r="D85" s="54">
        <f t="shared" si="33"/>
        <v>0</v>
      </c>
      <c r="E85" s="54">
        <f t="shared" si="33"/>
        <v>0</v>
      </c>
      <c r="F85" s="54">
        <f t="shared" si="33"/>
        <v>0.017543859649122806</v>
      </c>
      <c r="G85" s="54">
        <f t="shared" si="33"/>
        <v>0</v>
      </c>
      <c r="H85" s="54"/>
      <c r="I85" s="68"/>
      <c r="J85" s="68"/>
      <c r="K85" s="68"/>
    </row>
    <row r="86" spans="1:11" ht="11.25">
      <c r="A86" s="6"/>
      <c r="B86" s="17"/>
      <c r="C86" s="17"/>
      <c r="D86" s="17"/>
      <c r="E86" s="18"/>
      <c r="F86" s="18"/>
      <c r="G86" s="17"/>
      <c r="H86" s="19"/>
      <c r="I86" s="19"/>
      <c r="J86" s="19"/>
      <c r="K86" s="19"/>
    </row>
    <row r="87" spans="1:11" ht="11.25">
      <c r="A87" s="23" t="s">
        <v>8</v>
      </c>
      <c r="B87" s="24">
        <f>B78+B80+B82+B84</f>
        <v>61</v>
      </c>
      <c r="C87" s="24">
        <f aca="true" t="shared" si="34" ref="C87:H87">C78+C80+C82+C84</f>
        <v>66</v>
      </c>
      <c r="D87" s="24">
        <f t="shared" si="34"/>
        <v>55</v>
      </c>
      <c r="E87" s="24">
        <f t="shared" si="34"/>
        <v>58</v>
      </c>
      <c r="F87" s="24">
        <f t="shared" si="34"/>
        <v>57</v>
      </c>
      <c r="G87" s="24">
        <f t="shared" si="34"/>
        <v>31</v>
      </c>
      <c r="H87" s="24">
        <f t="shared" si="34"/>
        <v>0</v>
      </c>
      <c r="I87" s="24"/>
      <c r="J87" s="24"/>
      <c r="K87" s="24"/>
    </row>
    <row r="88" spans="1:11" ht="11.25">
      <c r="A88" s="6"/>
      <c r="B88" s="17"/>
      <c r="C88" s="17"/>
      <c r="D88" s="18"/>
      <c r="E88" s="18"/>
      <c r="F88" s="18"/>
      <c r="G88" s="18"/>
      <c r="H88" s="25">
        <f>SUM(B87:G87)</f>
        <v>328</v>
      </c>
      <c r="I88" s="69"/>
      <c r="J88" s="69"/>
      <c r="K88" s="69"/>
    </row>
    <row r="89" spans="1:11" ht="11.25">
      <c r="A89" s="26" t="s">
        <v>19</v>
      </c>
      <c r="B89" s="27"/>
      <c r="C89" s="27"/>
      <c r="D89" s="28"/>
      <c r="E89" s="28"/>
      <c r="F89" s="27"/>
      <c r="G89" s="28"/>
      <c r="H89" s="28"/>
      <c r="I89" s="28"/>
      <c r="J89" s="28"/>
      <c r="K89" s="28"/>
    </row>
    <row r="90" spans="1:11" ht="11.25">
      <c r="A90" s="61" t="s">
        <v>54</v>
      </c>
      <c r="B90" s="17">
        <f>DCOUNTA(data!$A4:$N377,B$4,tabulka!B$3:B$4)-B78-B66</f>
        <v>44</v>
      </c>
      <c r="C90" s="17">
        <f>DCOUNTA(data!$A4:$N377,C$4,tabulka!C$3:C$4)-C78-C66</f>
        <v>36</v>
      </c>
      <c r="D90" s="17">
        <f>DCOUNTA(data!$A4:$N377,D$4,tabulka!D$3:D$4)-D78-D66</f>
        <v>38</v>
      </c>
      <c r="E90" s="17">
        <f>DCOUNTA(data!$A4:$N377,E$4,tabulka!E$3:E$4)-E78-E66</f>
        <v>43</v>
      </c>
      <c r="F90" s="17">
        <f>DCOUNTA(data!$A4:$N377,F$4,tabulka!F$3:F$4)-F78-F66</f>
        <v>25</v>
      </c>
      <c r="G90" s="17">
        <f>DCOUNTA(data!$A4:$N377,G$4,tabulka!G$3:G$4)-G78-G66</f>
        <v>19</v>
      </c>
      <c r="H90" s="17"/>
      <c r="I90" s="17"/>
      <c r="J90" s="17"/>
      <c r="K90" s="17"/>
    </row>
    <row r="91" spans="1:11" ht="11.25">
      <c r="A91" s="62" t="s">
        <v>55</v>
      </c>
      <c r="B91" s="20">
        <f aca="true" t="shared" si="35" ref="B91:G91">B90/B99</f>
        <v>0.9777777777777777</v>
      </c>
      <c r="C91" s="20">
        <f t="shared" si="35"/>
        <v>0.75</v>
      </c>
      <c r="D91" s="20">
        <f t="shared" si="35"/>
        <v>1</v>
      </c>
      <c r="E91" s="20">
        <f t="shared" si="35"/>
        <v>0.9772727272727273</v>
      </c>
      <c r="F91" s="20">
        <f t="shared" si="35"/>
        <v>0.5555555555555556</v>
      </c>
      <c r="G91" s="20">
        <f t="shared" si="35"/>
        <v>1</v>
      </c>
      <c r="H91" s="20"/>
      <c r="I91" s="20"/>
      <c r="J91" s="20"/>
      <c r="K91" s="20"/>
    </row>
    <row r="92" spans="1:11" ht="11.25">
      <c r="A92" s="63" t="s">
        <v>56</v>
      </c>
      <c r="B92" s="17">
        <f>DCOUNTA(data!$A4:$N377,B$4,tabulka!H$3:H$4)-B80-B68</f>
        <v>1</v>
      </c>
      <c r="C92" s="17">
        <f>DCOUNTA(data!$A4:$N377,C$4,tabulka!I$3:I$4)-C80-C68</f>
        <v>12</v>
      </c>
      <c r="D92" s="17">
        <f>DCOUNTA(data!$A4:$N377,D$4,tabulka!J$3:J$4)-D80-D68</f>
        <v>0</v>
      </c>
      <c r="E92" s="17">
        <f>DCOUNTA(data!$A4:$N377,E$4,tabulka!K$3:K$4)-E80-E68</f>
        <v>1</v>
      </c>
      <c r="F92" s="17">
        <f>DCOUNTA(data!$A4:$N377,F$4,tabulka!L$3:L$4)-F80-F68</f>
        <v>16</v>
      </c>
      <c r="G92" s="17">
        <f>DCOUNTA(data!$A4:$N377,G$4,tabulka!M$3:M$4)-G80-G68</f>
        <v>0</v>
      </c>
      <c r="H92" s="17"/>
      <c r="I92" s="17"/>
      <c r="J92" s="17"/>
      <c r="K92" s="17"/>
    </row>
    <row r="93" spans="1:11" ht="11.25">
      <c r="A93" s="64" t="s">
        <v>57</v>
      </c>
      <c r="B93" s="21">
        <f aca="true" t="shared" si="36" ref="B93:G93">B92/B99</f>
        <v>0.022222222222222223</v>
      </c>
      <c r="C93" s="21">
        <f t="shared" si="36"/>
        <v>0.25</v>
      </c>
      <c r="D93" s="21">
        <f t="shared" si="36"/>
        <v>0</v>
      </c>
      <c r="E93" s="21">
        <f t="shared" si="36"/>
        <v>0.022727272727272728</v>
      </c>
      <c r="F93" s="21">
        <f t="shared" si="36"/>
        <v>0.35555555555555557</v>
      </c>
      <c r="G93" s="21">
        <f t="shared" si="36"/>
        <v>0</v>
      </c>
      <c r="H93" s="21"/>
      <c r="I93" s="21"/>
      <c r="J93" s="21"/>
      <c r="K93" s="21"/>
    </row>
    <row r="94" spans="1:11" ht="11.25">
      <c r="A94" s="83" t="s">
        <v>5</v>
      </c>
      <c r="B94" s="17">
        <f>DCOUNTA(data!$A4:$N377,B$4,tabulka!N$3:N$4)-B82-B70</f>
        <v>0</v>
      </c>
      <c r="C94" s="17">
        <f>DCOUNTA(data!$A4:$N377,C$4,tabulka!O$3:O$4)-C82-C70</f>
        <v>0</v>
      </c>
      <c r="D94" s="17">
        <f>DCOUNTA(data!$A4:$N377,D$4,tabulka!P$3:P$4)-D82-D70</f>
        <v>0</v>
      </c>
      <c r="E94" s="17">
        <f>DCOUNTA(data!$A4:$N377,E$4,tabulka!Q$3:Q$4)-E82-E70</f>
        <v>0</v>
      </c>
      <c r="F94" s="17">
        <f>DCOUNTA(data!$A4:$N377,F$4,tabulka!R$3:R$4)-F82-F70</f>
        <v>4</v>
      </c>
      <c r="G94" s="17">
        <f>DCOUNTA(data!$A4:$N377,G$4,tabulka!S$3:S$4)-G82-G70</f>
        <v>0</v>
      </c>
      <c r="H94" s="17"/>
      <c r="I94" s="17"/>
      <c r="J94" s="17"/>
      <c r="K94" s="17"/>
    </row>
    <row r="95" spans="1:11" ht="11.25">
      <c r="A95" s="84"/>
      <c r="B95" s="22">
        <f aca="true" t="shared" si="37" ref="B95:G95">B94/B99</f>
        <v>0</v>
      </c>
      <c r="C95" s="22">
        <f t="shared" si="37"/>
        <v>0</v>
      </c>
      <c r="D95" s="22">
        <f t="shared" si="37"/>
        <v>0</v>
      </c>
      <c r="E95" s="22">
        <f t="shared" si="37"/>
        <v>0</v>
      </c>
      <c r="F95" s="22">
        <f t="shared" si="37"/>
        <v>0.08888888888888889</v>
      </c>
      <c r="G95" s="22">
        <f t="shared" si="37"/>
        <v>0</v>
      </c>
      <c r="H95" s="19"/>
      <c r="I95" s="19"/>
      <c r="J95" s="19"/>
      <c r="K95" s="19"/>
    </row>
    <row r="96" spans="1:11" ht="11.25">
      <c r="A96" s="66" t="s">
        <v>59</v>
      </c>
      <c r="B96" s="17">
        <f>DCOUNTA(data!$A4:$N377,B$4,tabulka!T$3:T$4)-B84-B72</f>
        <v>0</v>
      </c>
      <c r="C96" s="17">
        <f>DCOUNTA(data!$A4:$N377,C$4,tabulka!U$3:U$4)-C84-C72</f>
        <v>0</v>
      </c>
      <c r="D96" s="17">
        <f>DCOUNTA(data!$A4:$N377,D$4,tabulka!V$3:V$4)-D84-D72</f>
        <v>0</v>
      </c>
      <c r="E96" s="17">
        <f>DCOUNTA(data!$A4:$N377,E$4,tabulka!W$3:W$4)-E84-E72</f>
        <v>0</v>
      </c>
      <c r="F96" s="17">
        <f>DCOUNTA(data!$A4:$N377,F$4,tabulka!X$3:X$4)-F84-F72</f>
        <v>0</v>
      </c>
      <c r="G96" s="17">
        <f>DCOUNTA(data!$A4:$N377,G$4,tabulka!Y$3:Y$4)-G84-G72</f>
        <v>0</v>
      </c>
      <c r="H96" s="17"/>
      <c r="I96" s="17"/>
      <c r="J96" s="17"/>
      <c r="K96" s="17"/>
    </row>
    <row r="97" spans="1:11" ht="11.25">
      <c r="A97" s="67" t="s">
        <v>58</v>
      </c>
      <c r="B97" s="54">
        <f aca="true" t="shared" si="38" ref="B97:G97">B96/B99</f>
        <v>0</v>
      </c>
      <c r="C97" s="54">
        <f t="shared" si="38"/>
        <v>0</v>
      </c>
      <c r="D97" s="54">
        <f t="shared" si="38"/>
        <v>0</v>
      </c>
      <c r="E97" s="54">
        <f t="shared" si="38"/>
        <v>0</v>
      </c>
      <c r="F97" s="54">
        <f t="shared" si="38"/>
        <v>0</v>
      </c>
      <c r="G97" s="54">
        <f t="shared" si="38"/>
        <v>0</v>
      </c>
      <c r="H97" s="54"/>
      <c r="I97" s="68"/>
      <c r="J97" s="68"/>
      <c r="K97" s="68"/>
    </row>
    <row r="98" spans="1:11" ht="11.25">
      <c r="A98" s="6"/>
      <c r="B98" s="17"/>
      <c r="C98" s="17"/>
      <c r="D98" s="17"/>
      <c r="E98" s="18"/>
      <c r="F98" s="18"/>
      <c r="G98" s="17"/>
      <c r="H98" s="19"/>
      <c r="I98" s="19"/>
      <c r="J98" s="19"/>
      <c r="K98" s="19"/>
    </row>
    <row r="99" spans="1:11" ht="11.25">
      <c r="A99" s="23" t="s">
        <v>8</v>
      </c>
      <c r="B99" s="24">
        <f>B90+B92+B94+B96</f>
        <v>45</v>
      </c>
      <c r="C99" s="24">
        <f aca="true" t="shared" si="39" ref="C99:H99">C90+C92+C94+C96</f>
        <v>48</v>
      </c>
      <c r="D99" s="24">
        <f t="shared" si="39"/>
        <v>38</v>
      </c>
      <c r="E99" s="24">
        <f t="shared" si="39"/>
        <v>44</v>
      </c>
      <c r="F99" s="24">
        <f t="shared" si="39"/>
        <v>45</v>
      </c>
      <c r="G99" s="24">
        <f t="shared" si="39"/>
        <v>19</v>
      </c>
      <c r="H99" s="24">
        <f t="shared" si="39"/>
        <v>0</v>
      </c>
      <c r="I99" s="24"/>
      <c r="J99" s="24"/>
      <c r="K99" s="24"/>
    </row>
    <row r="100" spans="1:11" ht="11.25">
      <c r="A100" s="6"/>
      <c r="B100" s="17"/>
      <c r="C100" s="17"/>
      <c r="D100" s="18"/>
      <c r="E100" s="18"/>
      <c r="F100" s="18"/>
      <c r="G100" s="18"/>
      <c r="H100" s="25">
        <f>SUM(B99:G99)</f>
        <v>239</v>
      </c>
      <c r="I100" s="69"/>
      <c r="J100" s="69"/>
      <c r="K100" s="69"/>
    </row>
    <row r="101" spans="1:11" ht="11.25">
      <c r="A101" s="26" t="s">
        <v>22</v>
      </c>
      <c r="B101" s="27"/>
      <c r="C101" s="27"/>
      <c r="D101" s="28"/>
      <c r="E101" s="28"/>
      <c r="F101" s="27"/>
      <c r="G101" s="28"/>
      <c r="H101" s="28"/>
      <c r="I101" s="28"/>
      <c r="J101" s="28"/>
      <c r="K101" s="28"/>
    </row>
    <row r="102" spans="1:11" ht="11.25">
      <c r="A102" s="61" t="s">
        <v>54</v>
      </c>
      <c r="B102" s="17">
        <f>DCOUNTA(data!$A4:$N547,B$4,tabulka!B$3:B$4)-B78-B66-B90</f>
        <v>76</v>
      </c>
      <c r="C102" s="17">
        <f>DCOUNTA(data!$A4:$N547,C$4,tabulka!C$3:C$4)-C78-C66-C90</f>
        <v>55</v>
      </c>
      <c r="D102" s="17">
        <f>DCOUNTA(data!$A4:$N547,D$4,tabulka!D$3:D$4)-D78-D66-D90</f>
        <v>60</v>
      </c>
      <c r="E102" s="17">
        <f>DCOUNTA(data!$A4:$N547,E$4,tabulka!E$3:E$4)-E78-E66-E90</f>
        <v>51</v>
      </c>
      <c r="F102" s="17">
        <f>DCOUNTA(data!$A4:$N547,F$4,tabulka!F$3:F$4)-F78-F66-F90</f>
        <v>32</v>
      </c>
      <c r="G102" s="17">
        <f>DCOUNTA(data!$A4:$N547,G$4,tabulka!G$3:G$4)-G78-G66-G90</f>
        <v>30</v>
      </c>
      <c r="H102" s="17"/>
      <c r="I102" s="17"/>
      <c r="J102" s="17"/>
      <c r="K102" s="17"/>
    </row>
    <row r="103" spans="1:11" ht="11.25">
      <c r="A103" s="62" t="s">
        <v>55</v>
      </c>
      <c r="B103" s="20">
        <f aca="true" t="shared" si="40" ref="B103:G103">B102/B111</f>
        <v>0.9743589743589743</v>
      </c>
      <c r="C103" s="20">
        <f t="shared" si="40"/>
        <v>0.6962025316455697</v>
      </c>
      <c r="D103" s="20">
        <f t="shared" si="40"/>
        <v>0.967741935483871</v>
      </c>
      <c r="E103" s="20">
        <f t="shared" si="40"/>
        <v>0.8360655737704918</v>
      </c>
      <c r="F103" s="20">
        <f t="shared" si="40"/>
        <v>0.5079365079365079</v>
      </c>
      <c r="G103" s="20">
        <f t="shared" si="40"/>
        <v>0.967741935483871</v>
      </c>
      <c r="H103" s="20"/>
      <c r="I103" s="20"/>
      <c r="J103" s="20"/>
      <c r="K103" s="20"/>
    </row>
    <row r="104" spans="1:11" ht="11.25">
      <c r="A104" s="63" t="s">
        <v>56</v>
      </c>
      <c r="B104" s="17">
        <f>DCOUNTA(data!$A4:$N547,B$4,tabulka!H$3:H$4)-B80-B68-B92</f>
        <v>1</v>
      </c>
      <c r="C104" s="17">
        <f>DCOUNTA(data!$A4:$N547,C$4,tabulka!I$3:I$4)-C80-C68-C92</f>
        <v>24</v>
      </c>
      <c r="D104" s="17">
        <f>DCOUNTA(data!$A4:$N547,D$4,tabulka!J$3:J$4)-D80-D68-D92</f>
        <v>2</v>
      </c>
      <c r="E104" s="17">
        <f>DCOUNTA(data!$A4:$N547,E$4,tabulka!K$3:K$4)-E80-E68-E92</f>
        <v>6</v>
      </c>
      <c r="F104" s="17">
        <f>DCOUNTA(data!$A4:$N547,F$4,tabulka!L$3:L$4)-F80-F68-F92</f>
        <v>30</v>
      </c>
      <c r="G104" s="17">
        <f>DCOUNTA(data!$A4:$N547,G$4,tabulka!M$3:M$4)-G80-G68-G92</f>
        <v>0</v>
      </c>
      <c r="H104" s="17"/>
      <c r="I104" s="17"/>
      <c r="J104" s="17"/>
      <c r="K104" s="17"/>
    </row>
    <row r="105" spans="1:11" ht="11.25">
      <c r="A105" s="64" t="s">
        <v>57</v>
      </c>
      <c r="B105" s="21">
        <f aca="true" t="shared" si="41" ref="B105:G105">B104/B111</f>
        <v>0.01282051282051282</v>
      </c>
      <c r="C105" s="21">
        <f t="shared" si="41"/>
        <v>0.3037974683544304</v>
      </c>
      <c r="D105" s="21">
        <f t="shared" si="41"/>
        <v>0.03225806451612903</v>
      </c>
      <c r="E105" s="21">
        <f t="shared" si="41"/>
        <v>0.09836065573770492</v>
      </c>
      <c r="F105" s="21">
        <f t="shared" si="41"/>
        <v>0.47619047619047616</v>
      </c>
      <c r="G105" s="21">
        <f t="shared" si="41"/>
        <v>0</v>
      </c>
      <c r="H105" s="21"/>
      <c r="I105" s="21"/>
      <c r="J105" s="21"/>
      <c r="K105" s="21"/>
    </row>
    <row r="106" spans="1:11" ht="11.25">
      <c r="A106" s="83" t="s">
        <v>5</v>
      </c>
      <c r="B106" s="17">
        <f>DCOUNTA(data!$A4:$N547,B$4,tabulka!N$3:N$4)-B82-B70-B94</f>
        <v>1</v>
      </c>
      <c r="C106" s="17">
        <f>DCOUNTA(data!$A4:$N547,C$4,tabulka!O$3:O$4)-C82-C70-C94</f>
        <v>0</v>
      </c>
      <c r="D106" s="17">
        <f>DCOUNTA(data!$A4:$N547,D$4,tabulka!P$3:P$4)-D82-D70-D94</f>
        <v>0</v>
      </c>
      <c r="E106" s="17">
        <f>DCOUNTA(data!$A4:$N547,E$4,tabulka!Q$3:Q$4)-E82-E70-E94</f>
        <v>1</v>
      </c>
      <c r="F106" s="17">
        <f>DCOUNTA(data!$A4:$N547,F$4,tabulka!R$3:R$4)-F82-F70-F94</f>
        <v>1</v>
      </c>
      <c r="G106" s="17">
        <f>DCOUNTA(data!$A4:$N547,G$4,tabulka!S$3:S$4)-G82-G70-G94</f>
        <v>1</v>
      </c>
      <c r="H106" s="17"/>
      <c r="I106" s="17"/>
      <c r="J106" s="17"/>
      <c r="K106" s="17"/>
    </row>
    <row r="107" spans="1:11" ht="11.25">
      <c r="A107" s="84"/>
      <c r="B107" s="22">
        <f aca="true" t="shared" si="42" ref="B107:G107">B106/B111</f>
        <v>0.01282051282051282</v>
      </c>
      <c r="C107" s="22">
        <f t="shared" si="42"/>
        <v>0</v>
      </c>
      <c r="D107" s="22">
        <f t="shared" si="42"/>
        <v>0</v>
      </c>
      <c r="E107" s="22">
        <f t="shared" si="42"/>
        <v>0.01639344262295082</v>
      </c>
      <c r="F107" s="22">
        <f t="shared" si="42"/>
        <v>0.015873015873015872</v>
      </c>
      <c r="G107" s="22">
        <f t="shared" si="42"/>
        <v>0.03225806451612903</v>
      </c>
      <c r="H107" s="22"/>
      <c r="I107" s="22"/>
      <c r="J107" s="22"/>
      <c r="K107" s="22"/>
    </row>
    <row r="108" spans="1:11" ht="11.25">
      <c r="A108" s="66" t="s">
        <v>59</v>
      </c>
      <c r="B108" s="17">
        <f>DCOUNTA(data!$A4:$N547,B$4,tabulka!T$3:T$4)-B84-B72-B96</f>
        <v>0</v>
      </c>
      <c r="C108" s="17">
        <f>DCOUNTA(data!$A4:$N547,C$4,tabulka!U$3:U$4)-C84-C72-C96</f>
        <v>0</v>
      </c>
      <c r="D108" s="17">
        <f>DCOUNTA(data!$A4:$N547,D$4,tabulka!V$3:V$4)-D84-D72-D96</f>
        <v>0</v>
      </c>
      <c r="E108" s="17">
        <f>DCOUNTA(data!$A4:$N547,E$4,tabulka!W$3:W$4)-E84-E72-E96</f>
        <v>3</v>
      </c>
      <c r="F108" s="17">
        <f>DCOUNTA(data!$A4:$N547,F$4,tabulka!X$3:X$4)-F84-F72-F96</f>
        <v>0</v>
      </c>
      <c r="G108" s="17">
        <f>DCOUNTA(data!$A4:$N547,G$4,tabulka!Y$3:Y$4)-G84-G72-G96</f>
        <v>0</v>
      </c>
      <c r="H108" s="17"/>
      <c r="I108" s="17"/>
      <c r="J108" s="17"/>
      <c r="K108" s="17"/>
    </row>
    <row r="109" spans="1:11" ht="11.25">
      <c r="A109" s="67" t="s">
        <v>58</v>
      </c>
      <c r="B109" s="54">
        <f aca="true" t="shared" si="43" ref="B109:G109">B108/B111</f>
        <v>0</v>
      </c>
      <c r="C109" s="54">
        <f t="shared" si="43"/>
        <v>0</v>
      </c>
      <c r="D109" s="54">
        <f t="shared" si="43"/>
        <v>0</v>
      </c>
      <c r="E109" s="54">
        <f t="shared" si="43"/>
        <v>0.04918032786885246</v>
      </c>
      <c r="F109" s="54">
        <f t="shared" si="43"/>
        <v>0</v>
      </c>
      <c r="G109" s="54">
        <f t="shared" si="43"/>
        <v>0</v>
      </c>
      <c r="H109" s="54"/>
      <c r="I109" s="68"/>
      <c r="J109" s="68"/>
      <c r="K109" s="68"/>
    </row>
    <row r="110" spans="1:11" ht="11.25">
      <c r="A110" s="6"/>
      <c r="B110" s="17"/>
      <c r="C110" s="17"/>
      <c r="D110" s="17"/>
      <c r="E110" s="18"/>
      <c r="F110" s="18"/>
      <c r="G110" s="17"/>
      <c r="H110" s="19"/>
      <c r="I110" s="19"/>
      <c r="J110" s="19"/>
      <c r="K110" s="19"/>
    </row>
    <row r="111" spans="1:11" ht="11.25">
      <c r="A111" s="23" t="s">
        <v>8</v>
      </c>
      <c r="B111" s="24">
        <f>B102+B104+B106+B108</f>
        <v>78</v>
      </c>
      <c r="C111" s="24">
        <f aca="true" t="shared" si="44" ref="C111:H111">C102+C104+C106+C108</f>
        <v>79</v>
      </c>
      <c r="D111" s="24">
        <f t="shared" si="44"/>
        <v>62</v>
      </c>
      <c r="E111" s="24">
        <f t="shared" si="44"/>
        <v>61</v>
      </c>
      <c r="F111" s="24">
        <f t="shared" si="44"/>
        <v>63</v>
      </c>
      <c r="G111" s="24">
        <f t="shared" si="44"/>
        <v>31</v>
      </c>
      <c r="H111" s="24">
        <f t="shared" si="44"/>
        <v>0</v>
      </c>
      <c r="I111" s="24"/>
      <c r="J111" s="24"/>
      <c r="K111" s="24"/>
    </row>
    <row r="112" spans="1:11" ht="11.25">
      <c r="A112" s="6"/>
      <c r="B112" s="17"/>
      <c r="C112" s="17"/>
      <c r="D112" s="18"/>
      <c r="E112" s="18"/>
      <c r="F112" s="18"/>
      <c r="G112" s="18"/>
      <c r="H112" s="25">
        <f>SUM(B111:G111)</f>
        <v>374</v>
      </c>
      <c r="I112" s="69"/>
      <c r="J112" s="69"/>
      <c r="K112" s="69"/>
    </row>
    <row r="113" spans="1:11" ht="11.25">
      <c r="A113" s="26" t="s">
        <v>27</v>
      </c>
      <c r="B113" s="27"/>
      <c r="C113" s="27"/>
      <c r="D113" s="28"/>
      <c r="E113" s="28"/>
      <c r="F113" s="27"/>
      <c r="G113" s="28"/>
      <c r="H113" s="28"/>
      <c r="I113" s="28"/>
      <c r="J113" s="28"/>
      <c r="K113" s="28"/>
    </row>
    <row r="114" spans="1:11" ht="11.25">
      <c r="A114" s="61" t="s">
        <v>54</v>
      </c>
      <c r="B114" s="17">
        <f>DCOUNTA(data!$A4:$N716,B$4,tabulka!B$3:B$4)-B78-B66-B90-B102</f>
        <v>72</v>
      </c>
      <c r="C114" s="17">
        <f>DCOUNTA(data!$A4:$N716,C$4,tabulka!C$3:C$4)-C78-C66-C90-C102</f>
        <v>46</v>
      </c>
      <c r="D114" s="17">
        <f>DCOUNTA(data!$A4:$N716,D$4,tabulka!D$3:D$4)-D78-D66-D90-D102</f>
        <v>66</v>
      </c>
      <c r="E114" s="17">
        <f>DCOUNTA(data!$A4:$N716,E$4,tabulka!E$3:E$4)-E78-E66-E90-E102</f>
        <v>57</v>
      </c>
      <c r="F114" s="17">
        <f>DCOUNTA(data!$A4:$N716,F$4,tabulka!F$3:F$4)-F78-F66-F90-F102</f>
        <v>42</v>
      </c>
      <c r="G114" s="17">
        <f>DCOUNTA(data!$A4:$N716,G$4,tabulka!G$3:G$4)-G78-G66-G90-G102</f>
        <v>31</v>
      </c>
      <c r="H114" s="17"/>
      <c r="I114" s="17"/>
      <c r="J114" s="17"/>
      <c r="K114" s="17"/>
    </row>
    <row r="115" spans="1:11" ht="11.25">
      <c r="A115" s="62" t="s">
        <v>55</v>
      </c>
      <c r="B115" s="20">
        <f aca="true" t="shared" si="45" ref="B115:G115">B114/B123</f>
        <v>1</v>
      </c>
      <c r="C115" s="20">
        <f t="shared" si="45"/>
        <v>0.6301369863013698</v>
      </c>
      <c r="D115" s="20">
        <f t="shared" si="45"/>
        <v>0.9850746268656716</v>
      </c>
      <c r="E115" s="20">
        <f t="shared" si="45"/>
        <v>0.9047619047619048</v>
      </c>
      <c r="F115" s="20">
        <f t="shared" si="45"/>
        <v>0.6268656716417911</v>
      </c>
      <c r="G115" s="20">
        <f t="shared" si="45"/>
        <v>0.9393939393939394</v>
      </c>
      <c r="H115" s="20"/>
      <c r="I115" s="20"/>
      <c r="J115" s="20"/>
      <c r="K115" s="20"/>
    </row>
    <row r="116" spans="1:11" ht="11.25">
      <c r="A116" s="63" t="s">
        <v>56</v>
      </c>
      <c r="B116" s="17">
        <f>DCOUNTA(data!$A4:$N716,B$4,tabulka!H$3:H$4)-B80-B68-B92-B104</f>
        <v>0</v>
      </c>
      <c r="C116" s="17">
        <f>DCOUNTA(data!$A4:$N716,C$4,tabulka!I$3:I$4)-C80-C68-C92-C104</f>
        <v>25</v>
      </c>
      <c r="D116" s="17">
        <f>DCOUNTA(data!$A4:$N716,D$4,tabulka!J$3:J$4)-D80-D68-D92-D104</f>
        <v>0</v>
      </c>
      <c r="E116" s="17">
        <f>DCOUNTA(data!$A4:$N716,E$4,tabulka!K$3:K$4)-E80-E68-E92-E104</f>
        <v>6</v>
      </c>
      <c r="F116" s="17">
        <f>DCOUNTA(data!$A4:$N716,F$4,tabulka!L$3:L$4)-F80-F68-F92-F104</f>
        <v>25</v>
      </c>
      <c r="G116" s="17">
        <f>DCOUNTA(data!$A4:$N716,G$4,tabulka!M$3:M$4)-G80-G68-G92-G104</f>
        <v>0</v>
      </c>
      <c r="H116" s="17"/>
      <c r="I116" s="17"/>
      <c r="J116" s="17"/>
      <c r="K116" s="17"/>
    </row>
    <row r="117" spans="1:11" ht="11.25">
      <c r="A117" s="64" t="s">
        <v>57</v>
      </c>
      <c r="B117" s="21">
        <f aca="true" t="shared" si="46" ref="B117:G117">B116/B123</f>
        <v>0</v>
      </c>
      <c r="C117" s="21">
        <f t="shared" si="46"/>
        <v>0.3424657534246575</v>
      </c>
      <c r="D117" s="21">
        <f t="shared" si="46"/>
        <v>0</v>
      </c>
      <c r="E117" s="21">
        <f t="shared" si="46"/>
        <v>0.09523809523809523</v>
      </c>
      <c r="F117" s="21">
        <f t="shared" si="46"/>
        <v>0.373134328358209</v>
      </c>
      <c r="G117" s="21">
        <f t="shared" si="46"/>
        <v>0</v>
      </c>
      <c r="H117" s="21"/>
      <c r="I117" s="21"/>
      <c r="J117" s="21"/>
      <c r="K117" s="21"/>
    </row>
    <row r="118" spans="1:11" ht="11.25">
      <c r="A118" s="83" t="s">
        <v>5</v>
      </c>
      <c r="B118" s="17">
        <f>DCOUNTA(data!$A4:$N716,B$4,tabulka!N$3:N$4)-B82-B70-B94-B106</f>
        <v>0</v>
      </c>
      <c r="C118" s="17">
        <f>DCOUNTA(data!$A4:$N716,C$4,tabulka!O$3:O$4)-C82-C70-C94-C106</f>
        <v>2</v>
      </c>
      <c r="D118" s="17">
        <f>DCOUNTA(data!$A4:$N716,D$4,tabulka!P$3:P$4)-D82-D70-D94-D106</f>
        <v>1</v>
      </c>
      <c r="E118" s="17">
        <f>DCOUNTA(data!$A4:$N716,E$4,tabulka!Q$3:Q$4)-E82-E70-E94-E106</f>
        <v>0</v>
      </c>
      <c r="F118" s="17">
        <f>DCOUNTA(data!$A4:$N716,F$4,tabulka!R$3:R$4)-F82-F70-F94-F106</f>
        <v>0</v>
      </c>
      <c r="G118" s="17">
        <f>DCOUNTA(data!$A4:$N716,G$4,tabulka!S$3:S$4)-G82-G70-G94-G106</f>
        <v>2</v>
      </c>
      <c r="H118" s="17"/>
      <c r="I118" s="17"/>
      <c r="J118" s="17"/>
      <c r="K118" s="17"/>
    </row>
    <row r="119" spans="1:11" ht="11.25">
      <c r="A119" s="84"/>
      <c r="B119" s="22">
        <f aca="true" t="shared" si="47" ref="B119:G119">B118/B123</f>
        <v>0</v>
      </c>
      <c r="C119" s="22">
        <f t="shared" si="47"/>
        <v>0.0273972602739726</v>
      </c>
      <c r="D119" s="22">
        <f t="shared" si="47"/>
        <v>0.014925373134328358</v>
      </c>
      <c r="E119" s="22">
        <f t="shared" si="47"/>
        <v>0</v>
      </c>
      <c r="F119" s="22">
        <f t="shared" si="47"/>
        <v>0</v>
      </c>
      <c r="G119" s="22">
        <f t="shared" si="47"/>
        <v>0.06060606060606061</v>
      </c>
      <c r="H119" s="22"/>
      <c r="I119" s="22"/>
      <c r="J119" s="22"/>
      <c r="K119" s="22"/>
    </row>
    <row r="120" spans="1:11" ht="11.25">
      <c r="A120" s="66" t="s">
        <v>59</v>
      </c>
      <c r="B120" s="17">
        <f>DCOUNTA(data!$A4:$N716,B$4,tabulka!T$3:T$4)-B84-B72-B96-B108</f>
        <v>0</v>
      </c>
      <c r="C120" s="17">
        <f>DCOUNTA(data!$A4:$N716,C$4,tabulka!U$3:U$4)-C84-C72-C96-C108</f>
        <v>0</v>
      </c>
      <c r="D120" s="17">
        <f>DCOUNTA(data!$A4:$N716,D$4,tabulka!V$3:V$4)-D84-D72-D96-D108</f>
        <v>0</v>
      </c>
      <c r="E120" s="17">
        <f>DCOUNTA(data!$A4:$N716,E$4,tabulka!W$3:W$4)-E84-E72-E96-E108</f>
        <v>0</v>
      </c>
      <c r="F120" s="17">
        <f>DCOUNTA(data!$A4:$N716,F$4,tabulka!X$3:X$4)-F84-F72-F96-F108</f>
        <v>0</v>
      </c>
      <c r="G120" s="17">
        <f>DCOUNTA(data!$A4:$N716,G$4,tabulka!Y$3:Y$4)-G84-G72-G96-G108</f>
        <v>0</v>
      </c>
      <c r="H120" s="17"/>
      <c r="I120" s="17"/>
      <c r="J120" s="17"/>
      <c r="K120" s="17"/>
    </row>
    <row r="121" spans="1:11" ht="11.25">
      <c r="A121" s="67" t="s">
        <v>58</v>
      </c>
      <c r="B121" s="54">
        <f aca="true" t="shared" si="48" ref="B121:G121">B120/B123</f>
        <v>0</v>
      </c>
      <c r="C121" s="54">
        <f t="shared" si="48"/>
        <v>0</v>
      </c>
      <c r="D121" s="54">
        <f t="shared" si="48"/>
        <v>0</v>
      </c>
      <c r="E121" s="54">
        <f t="shared" si="48"/>
        <v>0</v>
      </c>
      <c r="F121" s="54">
        <f t="shared" si="48"/>
        <v>0</v>
      </c>
      <c r="G121" s="54">
        <f t="shared" si="48"/>
        <v>0</v>
      </c>
      <c r="H121" s="54"/>
      <c r="I121" s="68"/>
      <c r="J121" s="68"/>
      <c r="K121" s="68"/>
    </row>
    <row r="122" spans="1:11" ht="11.25">
      <c r="A122" s="6"/>
      <c r="B122" s="17"/>
      <c r="C122" s="17"/>
      <c r="D122" s="17"/>
      <c r="E122" s="18"/>
      <c r="F122" s="18"/>
      <c r="G122" s="17"/>
      <c r="H122" s="19"/>
      <c r="I122" s="19"/>
      <c r="J122" s="19"/>
      <c r="K122" s="19"/>
    </row>
    <row r="123" spans="1:11" ht="11.25">
      <c r="A123" s="23" t="s">
        <v>8</v>
      </c>
      <c r="B123" s="24">
        <f>B114+B116+B118+B120</f>
        <v>72</v>
      </c>
      <c r="C123" s="24">
        <f aca="true" t="shared" si="49" ref="C123:H123">C114+C116+C118+C120</f>
        <v>73</v>
      </c>
      <c r="D123" s="24">
        <f t="shared" si="49"/>
        <v>67</v>
      </c>
      <c r="E123" s="24">
        <f t="shared" si="49"/>
        <v>63</v>
      </c>
      <c r="F123" s="24">
        <f t="shared" si="49"/>
        <v>67</v>
      </c>
      <c r="G123" s="24">
        <f t="shared" si="49"/>
        <v>33</v>
      </c>
      <c r="H123" s="24">
        <f t="shared" si="49"/>
        <v>0</v>
      </c>
      <c r="I123" s="24"/>
      <c r="J123" s="24"/>
      <c r="K123" s="24"/>
    </row>
    <row r="124" spans="1:11" ht="11.25">
      <c r="A124" s="6"/>
      <c r="B124" s="17"/>
      <c r="C124" s="17"/>
      <c r="D124" s="18"/>
      <c r="E124" s="18"/>
      <c r="F124" s="18"/>
      <c r="G124" s="18"/>
      <c r="H124" s="25">
        <f>SUM(B123:G123)</f>
        <v>375</v>
      </c>
      <c r="I124" s="69"/>
      <c r="J124" s="69"/>
      <c r="K124" s="69"/>
    </row>
    <row r="125" spans="1:11" ht="11.25">
      <c r="A125" s="26" t="s">
        <v>28</v>
      </c>
      <c r="B125" s="27"/>
      <c r="C125" s="27"/>
      <c r="D125" s="28"/>
      <c r="E125" s="28"/>
      <c r="F125" s="27"/>
      <c r="G125" s="28"/>
      <c r="H125" s="28"/>
      <c r="I125" s="28"/>
      <c r="J125" s="28"/>
      <c r="K125" s="28"/>
    </row>
    <row r="126" spans="1:11" ht="11.25">
      <c r="A126" s="61" t="s">
        <v>54</v>
      </c>
      <c r="B126" s="17">
        <f>DCOUNTA(data!$A4:$N915,B$4,tabulka!B$3:B$4)-B78-B66-B90-B102-B114</f>
        <v>78</v>
      </c>
      <c r="C126" s="17">
        <f>DCOUNTA(data!$A4:$N915,C$4,tabulka!C$3:C$4)-C78-C66-C90-C102-C114</f>
        <v>52</v>
      </c>
      <c r="D126" s="17">
        <f>DCOUNTA(data!$A4:$N915,D$4,tabulka!D$3:D$4)-D78-D66-D90-D102-D114</f>
        <v>81</v>
      </c>
      <c r="E126" s="17">
        <f>DCOUNTA(data!$A4:$N915,E$4,tabulka!E$3:E$4)-E78-E66-E90-E102-E114</f>
        <v>88</v>
      </c>
      <c r="F126" s="17">
        <f>DCOUNTA(data!$A4:$N915,F$4,tabulka!F$3:F$4)-F78-F66-F90-F102-F114</f>
        <v>59</v>
      </c>
      <c r="G126" s="17">
        <f>DCOUNTA(data!$A4:$N915,G$4,tabulka!G$3:G$4)-G78-G66-G90-G102-G114</f>
        <v>29</v>
      </c>
      <c r="H126" s="17"/>
      <c r="I126" s="17"/>
      <c r="J126" s="17"/>
      <c r="K126" s="17"/>
    </row>
    <row r="127" spans="1:11" ht="11.25">
      <c r="A127" s="62" t="s">
        <v>55</v>
      </c>
      <c r="B127" s="20">
        <f aca="true" t="shared" si="50" ref="B127:G127">B126/B135</f>
        <v>1</v>
      </c>
      <c r="C127" s="20">
        <f t="shared" si="50"/>
        <v>0.6666666666666666</v>
      </c>
      <c r="D127" s="20">
        <f t="shared" si="50"/>
        <v>0.9878048780487805</v>
      </c>
      <c r="E127" s="20">
        <f t="shared" si="50"/>
        <v>1</v>
      </c>
      <c r="F127" s="20">
        <f t="shared" si="50"/>
        <v>0.6483516483516484</v>
      </c>
      <c r="G127" s="20">
        <f t="shared" si="50"/>
        <v>1</v>
      </c>
      <c r="H127" s="20"/>
      <c r="I127" s="20"/>
      <c r="J127" s="20"/>
      <c r="K127" s="20"/>
    </row>
    <row r="128" spans="1:11" ht="11.25">
      <c r="A128" s="63" t="s">
        <v>56</v>
      </c>
      <c r="B128" s="17">
        <f>DCOUNTA(data!$A4:$N915,B$4,tabulka!H$3:H$4)-B80-B68-B92-B104-B116</f>
        <v>0</v>
      </c>
      <c r="C128" s="17">
        <f>DCOUNTA(data!$A4:$N915,C$4,tabulka!I$3:I$4)-C80-C68-C92-C104-C116</f>
        <v>25</v>
      </c>
      <c r="D128" s="17">
        <f>DCOUNTA(data!$A4:$N915,D$4,tabulka!J$3:J$4)-D80-D68-D92-D104-D116</f>
        <v>1</v>
      </c>
      <c r="E128" s="17">
        <f>DCOUNTA(data!$A4:$N915,E$4,tabulka!K$3:K$4)-E80-E68-E92-E104-E116</f>
        <v>0</v>
      </c>
      <c r="F128" s="17">
        <f>DCOUNTA(data!$A4:$N915,F$4,tabulka!L$3:L$4)-F80-F68-F92-F104-F116</f>
        <v>32</v>
      </c>
      <c r="G128" s="17">
        <f>DCOUNTA(data!$A4:$N915,G$4,tabulka!M$3:M$4)-G80-G68-G92-G104-G116</f>
        <v>0</v>
      </c>
      <c r="H128" s="17"/>
      <c r="I128" s="17"/>
      <c r="J128" s="17"/>
      <c r="K128" s="17"/>
    </row>
    <row r="129" spans="1:11" ht="11.25">
      <c r="A129" s="64" t="s">
        <v>57</v>
      </c>
      <c r="B129" s="21">
        <f aca="true" t="shared" si="51" ref="B129:G129">B128/B135</f>
        <v>0</v>
      </c>
      <c r="C129" s="21">
        <f t="shared" si="51"/>
        <v>0.32051282051282054</v>
      </c>
      <c r="D129" s="21">
        <f t="shared" si="51"/>
        <v>0.012195121951219513</v>
      </c>
      <c r="E129" s="21">
        <f t="shared" si="51"/>
        <v>0</v>
      </c>
      <c r="F129" s="21">
        <f t="shared" si="51"/>
        <v>0.3516483516483517</v>
      </c>
      <c r="G129" s="21">
        <f t="shared" si="51"/>
        <v>0</v>
      </c>
      <c r="H129" s="21"/>
      <c r="I129" s="21"/>
      <c r="J129" s="21"/>
      <c r="K129" s="21"/>
    </row>
    <row r="130" spans="1:11" ht="11.25">
      <c r="A130" s="83" t="s">
        <v>5</v>
      </c>
      <c r="B130" s="17">
        <f>DCOUNTA(data!$A4:$N915,B$4,tabulka!N$3:N$4)-B82-B70-B94-B106-B118</f>
        <v>0</v>
      </c>
      <c r="C130" s="17">
        <f>DCOUNTA(data!$A4:$N915,C$4,tabulka!O$3:O$4)-C82-C70-C94-C106-C118</f>
        <v>1</v>
      </c>
      <c r="D130" s="17">
        <f>DCOUNTA(data!$A4:$N915,D$4,tabulka!P$3:P$4)-D82-D70-D94-D106-D118</f>
        <v>0</v>
      </c>
      <c r="E130" s="17">
        <f>DCOUNTA(data!$A4:$N915,E$4,tabulka!Q$3:Q$4)-E82-E70-E94-E106-E118</f>
        <v>0</v>
      </c>
      <c r="F130" s="17">
        <f>DCOUNTA(data!$A4:$N915,F$4,tabulka!R$3:R$4)-F82-F70-F94-F106-F118</f>
        <v>0</v>
      </c>
      <c r="G130" s="17">
        <f>DCOUNTA(data!$A4:$N915,G$4,tabulka!S$3:S$4)-G82-G70-G94-G106-G118</f>
        <v>0</v>
      </c>
      <c r="H130" s="17"/>
      <c r="I130" s="17"/>
      <c r="J130" s="17"/>
      <c r="K130" s="17"/>
    </row>
    <row r="131" spans="1:11" ht="11.25">
      <c r="A131" s="84"/>
      <c r="B131" s="22">
        <f aca="true" t="shared" si="52" ref="B131:G131">B130/B135</f>
        <v>0</v>
      </c>
      <c r="C131" s="22">
        <f t="shared" si="52"/>
        <v>0.01282051282051282</v>
      </c>
      <c r="D131" s="22">
        <f t="shared" si="52"/>
        <v>0</v>
      </c>
      <c r="E131" s="22">
        <f t="shared" si="52"/>
        <v>0</v>
      </c>
      <c r="F131" s="22">
        <f t="shared" si="52"/>
        <v>0</v>
      </c>
      <c r="G131" s="22">
        <f t="shared" si="52"/>
        <v>0</v>
      </c>
      <c r="H131" s="22"/>
      <c r="I131" s="22"/>
      <c r="J131" s="22"/>
      <c r="K131" s="22"/>
    </row>
    <row r="132" spans="1:11" ht="11.25">
      <c r="A132" s="66" t="s">
        <v>59</v>
      </c>
      <c r="B132" s="17">
        <f>DCOUNTA(data!$A4:$N915,B$4,tabulka!T$3:T$4)-B84-B72-B96-B108-B120</f>
        <v>0</v>
      </c>
      <c r="C132" s="17">
        <f>DCOUNTA(data!$A4:$N915,C$4,tabulka!U$3:U$4)-C84-C72-C96-C108-C120</f>
        <v>0</v>
      </c>
      <c r="D132" s="17">
        <f>DCOUNTA(data!$A4:$N915,D$4,tabulka!V$3:V$4)-D84-D72-D96-D108-D120</f>
        <v>0</v>
      </c>
      <c r="E132" s="17">
        <f>DCOUNTA(data!$A4:$N915,E$4,tabulka!W$3:W$4)-E84-E72-E96-E108-E120</f>
        <v>0</v>
      </c>
      <c r="F132" s="17">
        <f>DCOUNTA(data!$A4:$N915,F$4,tabulka!X$3:X$4)-F84-F72-F96-F108-F120</f>
        <v>0</v>
      </c>
      <c r="G132" s="17">
        <f>DCOUNTA(data!$A4:$N915,G$4,tabulka!Y$3:Y$4)-G84-G72-G96-G108-G120</f>
        <v>0</v>
      </c>
      <c r="H132" s="17"/>
      <c r="I132" s="17"/>
      <c r="J132" s="17"/>
      <c r="K132" s="17"/>
    </row>
    <row r="133" spans="1:11" ht="11.25">
      <c r="A133" s="67" t="s">
        <v>58</v>
      </c>
      <c r="B133" s="54">
        <f aca="true" t="shared" si="53" ref="B133:G133">B132/B135</f>
        <v>0</v>
      </c>
      <c r="C133" s="54">
        <f t="shared" si="53"/>
        <v>0</v>
      </c>
      <c r="D133" s="54">
        <f t="shared" si="53"/>
        <v>0</v>
      </c>
      <c r="E133" s="54">
        <f t="shared" si="53"/>
        <v>0</v>
      </c>
      <c r="F133" s="54">
        <f t="shared" si="53"/>
        <v>0</v>
      </c>
      <c r="G133" s="54">
        <f t="shared" si="53"/>
        <v>0</v>
      </c>
      <c r="H133" s="54"/>
      <c r="I133" s="68"/>
      <c r="J133" s="68"/>
      <c r="K133" s="68"/>
    </row>
    <row r="134" spans="1:11" ht="11.25">
      <c r="A134" s="6"/>
      <c r="B134" s="17"/>
      <c r="C134" s="17"/>
      <c r="D134" s="17"/>
      <c r="E134" s="18"/>
      <c r="F134" s="18"/>
      <c r="G134" s="17"/>
      <c r="H134" s="19"/>
      <c r="I134" s="19"/>
      <c r="J134" s="19"/>
      <c r="K134" s="19"/>
    </row>
    <row r="135" spans="1:11" ht="11.25">
      <c r="A135" s="23" t="s">
        <v>8</v>
      </c>
      <c r="B135" s="24">
        <f>B126+B128+B130+B132</f>
        <v>78</v>
      </c>
      <c r="C135" s="24">
        <f aca="true" t="shared" si="54" ref="C135:H135">C126+C128+C130+C132</f>
        <v>78</v>
      </c>
      <c r="D135" s="24">
        <f t="shared" si="54"/>
        <v>82</v>
      </c>
      <c r="E135" s="24">
        <f t="shared" si="54"/>
        <v>88</v>
      </c>
      <c r="F135" s="24">
        <f t="shared" si="54"/>
        <v>91</v>
      </c>
      <c r="G135" s="24">
        <f t="shared" si="54"/>
        <v>29</v>
      </c>
      <c r="H135" s="24">
        <f t="shared" si="54"/>
        <v>0</v>
      </c>
      <c r="I135" s="24"/>
      <c r="J135" s="24"/>
      <c r="K135" s="24"/>
    </row>
    <row r="136" spans="1:11" ht="11.25">
      <c r="A136" s="6"/>
      <c r="B136" s="17"/>
      <c r="C136" s="17"/>
      <c r="D136" s="18"/>
      <c r="E136" s="18"/>
      <c r="F136" s="18"/>
      <c r="G136" s="18"/>
      <c r="H136" s="25">
        <f>SUM(B135:G135)</f>
        <v>446</v>
      </c>
      <c r="I136" s="69"/>
      <c r="J136" s="69"/>
      <c r="K136" s="69"/>
    </row>
    <row r="137" spans="1:11" ht="11.25">
      <c r="A137" s="26" t="s">
        <v>31</v>
      </c>
      <c r="B137" s="27"/>
      <c r="C137" s="27"/>
      <c r="D137" s="28"/>
      <c r="E137" s="28"/>
      <c r="F137" s="27"/>
      <c r="G137" s="28"/>
      <c r="H137" s="28"/>
      <c r="I137" s="28"/>
      <c r="J137" s="28"/>
      <c r="K137" s="28"/>
    </row>
    <row r="138" spans="1:11" ht="11.25">
      <c r="A138" s="61" t="s">
        <v>54</v>
      </c>
      <c r="B138" s="17">
        <f>DCOUNTA(data!$A4:$N1117,B$4,tabulka!B$3:B$4)-B78-B66-B90-B102-B114-B126</f>
        <v>64</v>
      </c>
      <c r="C138" s="17">
        <f>DCOUNTA(data!$A4:$N1117,C$4,tabulka!C$3:C$4)-C78-C66-C90-C102-C114-C126</f>
        <v>48</v>
      </c>
      <c r="D138" s="17">
        <f>DCOUNTA(data!$A4:$N1117,D$4,tabulka!D$3:D$4)-D78-D66-D90-D102-D114-D126</f>
        <v>62</v>
      </c>
      <c r="E138" s="17">
        <f>DCOUNTA(data!$A4:$N1117,E$4,tabulka!E$3:E$4)-E78-E66-E90-E102-E114-E126</f>
        <v>80</v>
      </c>
      <c r="F138" s="17">
        <f>DCOUNTA(data!$A4:$N1117,F$4,tabulka!F$3:F$4)-F78-F66-F90-F102-F114-F126</f>
        <v>49</v>
      </c>
      <c r="G138" s="17">
        <f>DCOUNTA(data!$A4:$N1117,G$4,tabulka!G$3:G$4)-G78-G66-G90-G102-G114-G126</f>
        <v>34</v>
      </c>
      <c r="H138" s="17"/>
      <c r="I138" s="17"/>
      <c r="J138" s="17"/>
      <c r="K138" s="17"/>
    </row>
    <row r="139" spans="1:11" ht="11.25">
      <c r="A139" s="62" t="s">
        <v>55</v>
      </c>
      <c r="B139" s="20">
        <f aca="true" t="shared" si="55" ref="B139:G139">B138/B147</f>
        <v>1</v>
      </c>
      <c r="C139" s="20">
        <f t="shared" si="55"/>
        <v>0.75</v>
      </c>
      <c r="D139" s="20">
        <f t="shared" si="55"/>
        <v>0.9841269841269841</v>
      </c>
      <c r="E139" s="20">
        <f t="shared" si="55"/>
        <v>0.9876543209876543</v>
      </c>
      <c r="F139" s="20">
        <f t="shared" si="55"/>
        <v>0.5697674418604651</v>
      </c>
      <c r="G139" s="20">
        <f t="shared" si="55"/>
        <v>0.9444444444444444</v>
      </c>
      <c r="H139" s="20"/>
      <c r="I139" s="20"/>
      <c r="J139" s="20"/>
      <c r="K139" s="20"/>
    </row>
    <row r="140" spans="1:11" ht="11.25">
      <c r="A140" s="63" t="s">
        <v>56</v>
      </c>
      <c r="B140" s="17">
        <f>DCOUNTA(data!$A4:$N1117,B$4,tabulka!H$3:H$4)-B80-B68-B92-B104-B116-B128</f>
        <v>0</v>
      </c>
      <c r="C140" s="17">
        <f>DCOUNTA(data!$A4:$N1117,C$4,tabulka!I$3:I$4)-C80-C68-C92-C104-C116-C128</f>
        <v>16</v>
      </c>
      <c r="D140" s="17">
        <f>DCOUNTA(data!$A4:$N1117,D$4,tabulka!J$3:J$4)-D80-D68-D92-D104-D116-D128</f>
        <v>1</v>
      </c>
      <c r="E140" s="17">
        <f>DCOUNTA(data!$A4:$N1117,E$4,tabulka!K$3:K$4)-E80-E68-E92-E104-E116-E128</f>
        <v>1</v>
      </c>
      <c r="F140" s="17">
        <f>DCOUNTA(data!$A4:$N1117,F$4,tabulka!L$3:L$4)-F80-F68-F92-F104-F116-F128</f>
        <v>34</v>
      </c>
      <c r="G140" s="17">
        <f>DCOUNTA(data!$A4:$N1117,G$4,tabulka!M$3:M$4)-G80-G68-G92-G104-G116-G128</f>
        <v>0</v>
      </c>
      <c r="H140" s="17"/>
      <c r="I140" s="17"/>
      <c r="J140" s="17"/>
      <c r="K140" s="17"/>
    </row>
    <row r="141" spans="1:11" ht="11.25">
      <c r="A141" s="64" t="s">
        <v>57</v>
      </c>
      <c r="B141" s="21">
        <f aca="true" t="shared" si="56" ref="B141:G141">B140/B147</f>
        <v>0</v>
      </c>
      <c r="C141" s="21">
        <f t="shared" si="56"/>
        <v>0.25</v>
      </c>
      <c r="D141" s="21">
        <f t="shared" si="56"/>
        <v>0.015873015873015872</v>
      </c>
      <c r="E141" s="21">
        <f t="shared" si="56"/>
        <v>0.012345679012345678</v>
      </c>
      <c r="F141" s="21">
        <f t="shared" si="56"/>
        <v>0.3953488372093023</v>
      </c>
      <c r="G141" s="21">
        <f t="shared" si="56"/>
        <v>0</v>
      </c>
      <c r="H141" s="21"/>
      <c r="I141" s="21"/>
      <c r="J141" s="21"/>
      <c r="K141" s="21"/>
    </row>
    <row r="142" spans="1:11" ht="11.25">
      <c r="A142" s="83" t="s">
        <v>5</v>
      </c>
      <c r="B142" s="17">
        <f>DCOUNTA(data!$A4:$N1117,B$4,tabulka!N$3:N$4)-B82-B70-B94-B106-B118-B130</f>
        <v>0</v>
      </c>
      <c r="C142" s="17">
        <f>DCOUNTA(data!$A4:$N1117,C$4,tabulka!O$3:O$4)-C82-C70-C94-C106-C118-C130</f>
        <v>0</v>
      </c>
      <c r="D142" s="17">
        <f>DCOUNTA(data!$A4:$N1117,D$4,tabulka!P$3:P$4)-D82-D70-D94-D106-D118-D130</f>
        <v>0</v>
      </c>
      <c r="E142" s="17">
        <f>DCOUNTA(data!$A4:$N1117,E$4,tabulka!Q$3:Q$4)-E82-E70-E94-E106-E118-E130</f>
        <v>0</v>
      </c>
      <c r="F142" s="17">
        <f>DCOUNTA(data!$A4:$N1117,F$4,tabulka!R$3:R$4)-F82-F70-F94-F106-F118-F130</f>
        <v>3</v>
      </c>
      <c r="G142" s="17">
        <f>DCOUNTA(data!$A4:$N1117,G$4,tabulka!S$3:S$4)-G82-G70-G94-G106-G118-G130</f>
        <v>2</v>
      </c>
      <c r="H142" s="17"/>
      <c r="I142" s="17"/>
      <c r="J142" s="17"/>
      <c r="K142" s="17"/>
    </row>
    <row r="143" spans="1:11" ht="11.25">
      <c r="A143" s="84"/>
      <c r="B143" s="22">
        <f aca="true" t="shared" si="57" ref="B143:G143">B142/B147</f>
        <v>0</v>
      </c>
      <c r="C143" s="22">
        <f t="shared" si="57"/>
        <v>0</v>
      </c>
      <c r="D143" s="22">
        <f t="shared" si="57"/>
        <v>0</v>
      </c>
      <c r="E143" s="22">
        <f t="shared" si="57"/>
        <v>0</v>
      </c>
      <c r="F143" s="22">
        <f t="shared" si="57"/>
        <v>0.03488372093023256</v>
      </c>
      <c r="G143" s="22">
        <f t="shared" si="57"/>
        <v>0.05555555555555555</v>
      </c>
      <c r="H143" s="22"/>
      <c r="I143" s="22"/>
      <c r="J143" s="22"/>
      <c r="K143" s="22"/>
    </row>
    <row r="144" spans="1:11" ht="11.25">
      <c r="A144" s="66" t="s">
        <v>59</v>
      </c>
      <c r="B144" s="17">
        <f>DCOUNTA(data!$A4:$N1117,B$4,tabulka!T$3:T$4)-B84-B72-B96-B108-B120-B132</f>
        <v>0</v>
      </c>
      <c r="C144" s="17">
        <f>DCOUNTA(data!$A4:$N1117,C$4,tabulka!U$3:U$4)-C84-C72-C96-C108-C120-C132</f>
        <v>0</v>
      </c>
      <c r="D144" s="17">
        <f>DCOUNTA(data!$A4:$N1117,D$4,tabulka!V$3:V$4)-D84-D72-D96-D108-D120-D132</f>
        <v>0</v>
      </c>
      <c r="E144" s="17">
        <f>DCOUNTA(data!$A4:$N1117,E$4,tabulka!W$3:W$4)-E84-E72-E96-E108-E120-E132</f>
        <v>0</v>
      </c>
      <c r="F144" s="17">
        <f>DCOUNTA(data!$A4:$N1117,F$4,tabulka!X$3:X$4)-F84-F72-F96-F108-F120-F132</f>
        <v>0</v>
      </c>
      <c r="G144" s="17">
        <f>DCOUNTA(data!$A4:$N1117,G$4,tabulka!Y$3:Y$4)-G84-G72-G96-G108-G120-G132</f>
        <v>0</v>
      </c>
      <c r="H144" s="17"/>
      <c r="I144" s="17"/>
      <c r="J144" s="17"/>
      <c r="K144" s="17"/>
    </row>
    <row r="145" spans="1:11" ht="11.25">
      <c r="A145" s="67" t="s">
        <v>58</v>
      </c>
      <c r="B145" s="54">
        <f aca="true" t="shared" si="58" ref="B145:G145">B144/B147</f>
        <v>0</v>
      </c>
      <c r="C145" s="54">
        <f t="shared" si="58"/>
        <v>0</v>
      </c>
      <c r="D145" s="54">
        <f t="shared" si="58"/>
        <v>0</v>
      </c>
      <c r="E145" s="54">
        <f t="shared" si="58"/>
        <v>0</v>
      </c>
      <c r="F145" s="54">
        <f t="shared" si="58"/>
        <v>0</v>
      </c>
      <c r="G145" s="54">
        <f t="shared" si="58"/>
        <v>0</v>
      </c>
      <c r="H145" s="54"/>
      <c r="I145" s="68"/>
      <c r="J145" s="68"/>
      <c r="K145" s="68"/>
    </row>
    <row r="146" spans="1:11" ht="11.25">
      <c r="A146" s="6"/>
      <c r="B146" s="17"/>
      <c r="C146" s="17"/>
      <c r="D146" s="17"/>
      <c r="E146" s="18"/>
      <c r="F146" s="18"/>
      <c r="G146" s="17"/>
      <c r="H146" s="19"/>
      <c r="I146" s="19"/>
      <c r="J146" s="19"/>
      <c r="K146" s="19"/>
    </row>
    <row r="147" spans="1:11" ht="11.25">
      <c r="A147" s="23" t="s">
        <v>8</v>
      </c>
      <c r="B147" s="24">
        <f>B138+B140+B142+B144</f>
        <v>64</v>
      </c>
      <c r="C147" s="24">
        <f aca="true" t="shared" si="59" ref="C147:H147">C138+C140+C142+C144</f>
        <v>64</v>
      </c>
      <c r="D147" s="24">
        <f t="shared" si="59"/>
        <v>63</v>
      </c>
      <c r="E147" s="24">
        <f t="shared" si="59"/>
        <v>81</v>
      </c>
      <c r="F147" s="24">
        <f t="shared" si="59"/>
        <v>86</v>
      </c>
      <c r="G147" s="24">
        <f t="shared" si="59"/>
        <v>36</v>
      </c>
      <c r="H147" s="24">
        <f t="shared" si="59"/>
        <v>0</v>
      </c>
      <c r="I147" s="24"/>
      <c r="J147" s="24"/>
      <c r="K147" s="24"/>
    </row>
    <row r="148" spans="1:11" ht="11.25">
      <c r="A148" s="6"/>
      <c r="B148" s="17"/>
      <c r="C148" s="17"/>
      <c r="D148" s="18"/>
      <c r="E148" s="18"/>
      <c r="F148" s="18"/>
      <c r="G148" s="18"/>
      <c r="H148" s="25">
        <f>SUM(B147:G147)</f>
        <v>394</v>
      </c>
      <c r="I148" s="69"/>
      <c r="J148" s="69"/>
      <c r="K148" s="69"/>
    </row>
    <row r="149" spans="1:11" ht="11.25">
      <c r="A149" s="26" t="s">
        <v>34</v>
      </c>
      <c r="B149" s="27"/>
      <c r="C149" s="27"/>
      <c r="D149" s="28"/>
      <c r="E149" s="28"/>
      <c r="F149" s="27"/>
      <c r="G149" s="28"/>
      <c r="H149" s="28"/>
      <c r="I149" s="28"/>
      <c r="J149" s="28"/>
      <c r="K149" s="28"/>
    </row>
    <row r="150" spans="1:11" ht="11.25">
      <c r="A150" s="61" t="s">
        <v>54</v>
      </c>
      <c r="B150" s="17">
        <f>DCOUNTA(data!$A4:$N1284,B$4,tabulka!B$3:B$4)-B78-B66-B90-B102-B114-B126-B138</f>
        <v>48</v>
      </c>
      <c r="C150" s="17">
        <f>DCOUNTA(data!$A4:$N1284,C$4,tabulka!C$3:C$4)-C78-C66-C90-C102-C114-C126-C138</f>
        <v>50</v>
      </c>
      <c r="D150" s="17">
        <f>DCOUNTA(data!$A4:$N1284,D$4,tabulka!D$3:D$4)-D78-D66-D90-D102-D114-D126-D138</f>
        <v>58</v>
      </c>
      <c r="E150" s="17">
        <f>DCOUNTA(data!$A4:$N1284,E$4,tabulka!E$3:E$4)-E78-E66-E90-E102-E114-E126-E138</f>
        <v>73</v>
      </c>
      <c r="F150" s="17">
        <f>DCOUNTA(data!$A4:$N1284,F$4,tabulka!F$3:F$4)-F78-F66-F90-F102-F114-F126-F138</f>
        <v>69</v>
      </c>
      <c r="G150" s="17">
        <f>DCOUNTA(data!$A4:$N1284,G$4,tabulka!G$3:G$4)-G78-G66-G90-G102-G114-G126-G138</f>
        <v>22</v>
      </c>
      <c r="H150" s="17"/>
      <c r="I150" s="17"/>
      <c r="J150" s="17"/>
      <c r="K150" s="17"/>
    </row>
    <row r="151" spans="1:11" ht="11.25">
      <c r="A151" s="62" t="s">
        <v>55</v>
      </c>
      <c r="B151" s="20">
        <f aca="true" t="shared" si="60" ref="B151:G151">B150/B159</f>
        <v>1</v>
      </c>
      <c r="C151" s="20">
        <f t="shared" si="60"/>
        <v>1</v>
      </c>
      <c r="D151" s="20">
        <f t="shared" si="60"/>
        <v>0.9666666666666667</v>
      </c>
      <c r="E151" s="20">
        <f t="shared" si="60"/>
        <v>1</v>
      </c>
      <c r="F151" s="20">
        <f t="shared" si="60"/>
        <v>0.9324324324324325</v>
      </c>
      <c r="G151" s="20">
        <f t="shared" si="60"/>
        <v>1</v>
      </c>
      <c r="H151" s="20"/>
      <c r="I151" s="20"/>
      <c r="J151" s="20"/>
      <c r="K151" s="20"/>
    </row>
    <row r="152" spans="1:11" ht="11.25">
      <c r="A152" s="63" t="s">
        <v>56</v>
      </c>
      <c r="B152" s="17">
        <f>DCOUNTA(data!$A4:$N1284,B$4,tabulka!H$3:H$4)-B80-B68-B92-B104-B116-B128-B140</f>
        <v>0</v>
      </c>
      <c r="C152" s="17">
        <f>DCOUNTA(data!$A4:$N1284,C$4,tabulka!I$3:I$4)-C80-C68-C92-C104-C116-C128-C140</f>
        <v>0</v>
      </c>
      <c r="D152" s="17">
        <f>DCOUNTA(data!$A4:$N1284,D$4,tabulka!J$3:J$4)-D80-D68-D92-D104-D116-D128-D140</f>
        <v>2</v>
      </c>
      <c r="E152" s="17">
        <f>DCOUNTA(data!$A4:$N1284,E$4,tabulka!K$3:K$4)-E80-E68-E92-E104-E116-E128-E140</f>
        <v>0</v>
      </c>
      <c r="F152" s="17">
        <f>DCOUNTA(data!$A4:$N1284,F$4,tabulka!L$3:L$4)-F80-F68-F92-F104-F116-F128-F140</f>
        <v>2</v>
      </c>
      <c r="G152" s="17">
        <f>DCOUNTA(data!$A4:$N1284,G$4,tabulka!M$3:M$4)-G80-G68-G92-G104-G116-G128-G140</f>
        <v>0</v>
      </c>
      <c r="H152" s="17"/>
      <c r="I152" s="17"/>
      <c r="J152" s="17"/>
      <c r="K152" s="17"/>
    </row>
    <row r="153" spans="1:11" ht="11.25">
      <c r="A153" s="64" t="s">
        <v>57</v>
      </c>
      <c r="B153" s="21">
        <f aca="true" t="shared" si="61" ref="B153:G153">B152/B159</f>
        <v>0</v>
      </c>
      <c r="C153" s="21">
        <f t="shared" si="61"/>
        <v>0</v>
      </c>
      <c r="D153" s="21">
        <f t="shared" si="61"/>
        <v>0.03333333333333333</v>
      </c>
      <c r="E153" s="21">
        <f t="shared" si="61"/>
        <v>0</v>
      </c>
      <c r="F153" s="21">
        <f t="shared" si="61"/>
        <v>0.02702702702702703</v>
      </c>
      <c r="G153" s="21">
        <f t="shared" si="61"/>
        <v>0</v>
      </c>
      <c r="H153" s="21"/>
      <c r="I153" s="21"/>
      <c r="J153" s="21"/>
      <c r="K153" s="21"/>
    </row>
    <row r="154" spans="1:11" ht="11.25">
      <c r="A154" s="83" t="s">
        <v>5</v>
      </c>
      <c r="B154" s="17">
        <f>DCOUNTA(data!$A4:$N1284,B$4,tabulka!N$3:N$4)-B82-B70-B94-B106-B118-B130-B142</f>
        <v>0</v>
      </c>
      <c r="C154" s="17">
        <f>DCOUNTA(data!$A4:$N1284,C$4,tabulka!O$3:O$4)-C82-C70-C94-C106-C118-C130-C142</f>
        <v>0</v>
      </c>
      <c r="D154" s="17">
        <f>DCOUNTA(data!$A4:$N1284,D$4,tabulka!P$3:P$4)-D82-D70-D94-D106-D118-D130-D142</f>
        <v>0</v>
      </c>
      <c r="E154" s="17">
        <f>DCOUNTA(data!$A4:$N1284,E$4,tabulka!Q$3:Q$4)-E82-E70-E94-E106-E118-E130-E142</f>
        <v>0</v>
      </c>
      <c r="F154" s="17">
        <f>DCOUNTA(data!$A4:$N1284,F$4,tabulka!R$3:R$4)-F82-F70-F94-F106-F118-F130-F142</f>
        <v>1</v>
      </c>
      <c r="G154" s="17">
        <f>DCOUNTA(data!$A4:$N1284,G$4,tabulka!S$3:S$4)-G82-G70-G94-G106-G118-G130-G142</f>
        <v>0</v>
      </c>
      <c r="H154" s="17"/>
      <c r="I154" s="17"/>
      <c r="J154" s="17"/>
      <c r="K154" s="17"/>
    </row>
    <row r="155" spans="1:11" ht="11.25">
      <c r="A155" s="84"/>
      <c r="B155" s="22">
        <f aca="true" t="shared" si="62" ref="B155:G155">B154/B159</f>
        <v>0</v>
      </c>
      <c r="C155" s="22">
        <f t="shared" si="62"/>
        <v>0</v>
      </c>
      <c r="D155" s="22">
        <f t="shared" si="62"/>
        <v>0</v>
      </c>
      <c r="E155" s="22">
        <f t="shared" si="62"/>
        <v>0</v>
      </c>
      <c r="F155" s="22">
        <f t="shared" si="62"/>
        <v>0.013513513513513514</v>
      </c>
      <c r="G155" s="22">
        <f t="shared" si="62"/>
        <v>0</v>
      </c>
      <c r="H155" s="22"/>
      <c r="I155" s="22"/>
      <c r="J155" s="22"/>
      <c r="K155" s="22"/>
    </row>
    <row r="156" spans="1:11" ht="11.25">
      <c r="A156" s="66" t="s">
        <v>59</v>
      </c>
      <c r="B156" s="17">
        <f>DCOUNTA(data!$A4:$N1284,B$4,tabulka!T$3:T$4)-B84-B72-B96-B108-B120-B132-B144</f>
        <v>0</v>
      </c>
      <c r="C156" s="17">
        <f>DCOUNTA(data!$A4:$N1284,C$4,tabulka!U$3:U$4)-C84-C72-C96-C108-C120-C132-C144</f>
        <v>0</v>
      </c>
      <c r="D156" s="17">
        <f>DCOUNTA(data!$A4:$N1284,D$4,tabulka!V$3:V$4)-D84-D72-D96-D108-D120-D132-D144</f>
        <v>0</v>
      </c>
      <c r="E156" s="17">
        <f>DCOUNTA(data!$A4:$N1284,E$4,tabulka!W$3:W$4)-E84-E72-E96-E108-E120-E132-E144</f>
        <v>0</v>
      </c>
      <c r="F156" s="17">
        <f>DCOUNTA(data!$A4:$N1284,F$4,tabulka!X$3:X$4)-F84-F72-F96-F108-F120-F132-F144</f>
        <v>2</v>
      </c>
      <c r="G156" s="17">
        <f>DCOUNTA(data!$A4:$N1284,G$4,tabulka!Y$3:Y$4)-G84-G72-G96-G108-G120-G132-G144</f>
        <v>0</v>
      </c>
      <c r="H156" s="17"/>
      <c r="I156" s="17"/>
      <c r="J156" s="17"/>
      <c r="K156" s="17"/>
    </row>
    <row r="157" spans="1:11" ht="11.25">
      <c r="A157" s="67" t="s">
        <v>58</v>
      </c>
      <c r="B157" s="54">
        <f aca="true" t="shared" si="63" ref="B157:G157">B156/B159</f>
        <v>0</v>
      </c>
      <c r="C157" s="54">
        <f t="shared" si="63"/>
        <v>0</v>
      </c>
      <c r="D157" s="54">
        <f t="shared" si="63"/>
        <v>0</v>
      </c>
      <c r="E157" s="54">
        <f t="shared" si="63"/>
        <v>0</v>
      </c>
      <c r="F157" s="54">
        <f t="shared" si="63"/>
        <v>0.02702702702702703</v>
      </c>
      <c r="G157" s="54">
        <f t="shared" si="63"/>
        <v>0</v>
      </c>
      <c r="H157" s="54"/>
      <c r="I157" s="68"/>
      <c r="J157" s="68"/>
      <c r="K157" s="68"/>
    </row>
    <row r="158" spans="1:11" ht="11.25">
      <c r="A158" s="6"/>
      <c r="B158" s="17"/>
      <c r="C158" s="17"/>
      <c r="D158" s="17"/>
      <c r="E158" s="18"/>
      <c r="F158" s="18"/>
      <c r="G158" s="17"/>
      <c r="H158" s="19"/>
      <c r="I158" s="19"/>
      <c r="J158" s="19"/>
      <c r="K158" s="19"/>
    </row>
    <row r="159" spans="1:11" ht="11.25">
      <c r="A159" s="23" t="s">
        <v>8</v>
      </c>
      <c r="B159" s="24">
        <f>B150+B152+B154+B156</f>
        <v>48</v>
      </c>
      <c r="C159" s="24">
        <f aca="true" t="shared" si="64" ref="C159:H159">C150+C152+C154+C156</f>
        <v>50</v>
      </c>
      <c r="D159" s="24">
        <f t="shared" si="64"/>
        <v>60</v>
      </c>
      <c r="E159" s="24">
        <f t="shared" si="64"/>
        <v>73</v>
      </c>
      <c r="F159" s="24">
        <f t="shared" si="64"/>
        <v>74</v>
      </c>
      <c r="G159" s="24">
        <f t="shared" si="64"/>
        <v>22</v>
      </c>
      <c r="H159" s="24">
        <f t="shared" si="64"/>
        <v>0</v>
      </c>
      <c r="I159" s="24"/>
      <c r="J159" s="24"/>
      <c r="K159" s="24"/>
    </row>
    <row r="160" spans="1:11" ht="11.25">
      <c r="A160" s="6"/>
      <c r="B160" s="17"/>
      <c r="C160" s="17"/>
      <c r="D160" s="18"/>
      <c r="E160" s="18"/>
      <c r="F160" s="18"/>
      <c r="G160" s="18"/>
      <c r="H160" s="25">
        <f>SUM(B159:G159)</f>
        <v>327</v>
      </c>
      <c r="I160" s="69"/>
      <c r="J160" s="69"/>
      <c r="K160" s="69"/>
    </row>
    <row r="161" spans="1:11" ht="11.25">
      <c r="A161" s="26" t="s">
        <v>36</v>
      </c>
      <c r="B161" s="27"/>
      <c r="C161" s="27"/>
      <c r="D161" s="28"/>
      <c r="E161" s="28"/>
      <c r="F161" s="27"/>
      <c r="G161" s="28"/>
      <c r="H161" s="28"/>
      <c r="I161" s="28"/>
      <c r="J161" s="28"/>
      <c r="K161" s="28"/>
    </row>
    <row r="162" spans="1:11" ht="11.25">
      <c r="A162" s="61" t="s">
        <v>54</v>
      </c>
      <c r="B162" s="17">
        <f>DCOUNTA(data!$A4:$N1476,B$4,tabulka!B$3:B$4)-B78-B66-B90-B102-B114-B126-B138-B150</f>
        <v>53</v>
      </c>
      <c r="C162" s="17">
        <f>DCOUNTA(data!$A4:$N1476,C$4,tabulka!C$3:C$4)-C78-C66-C90-C102-C114-C126-C138-C150</f>
        <v>53</v>
      </c>
      <c r="D162" s="17">
        <f>DCOUNTA(data!$A4:$N1476,D$4,tabulka!D$3:D$4)-D78-D66-D90-D102-D114-D126-D138-D150</f>
        <v>71</v>
      </c>
      <c r="E162" s="17">
        <f>DCOUNTA(data!$A4:$N1476,E$4,tabulka!E$3:E$4)-E78-E66-E90-E102-E114-E126-E138-E150</f>
        <v>74</v>
      </c>
      <c r="F162" s="17">
        <f>DCOUNTA(data!$A4:$N1476,F$4,tabulka!F$3:F$4)-F78-F66-F90-F102-F114-F126-F138-F150</f>
        <v>73</v>
      </c>
      <c r="G162" s="17">
        <f>DCOUNTA(data!$A4:$N1476,G$4,tabulka!G$3:G$4)-G78-G66-G90-G102-G114-G126-G138-G150</f>
        <v>39</v>
      </c>
      <c r="H162" s="17"/>
      <c r="I162" s="17"/>
      <c r="J162" s="17"/>
      <c r="K162" s="17"/>
    </row>
    <row r="163" spans="1:11" ht="11.25">
      <c r="A163" s="62" t="s">
        <v>55</v>
      </c>
      <c r="B163" s="20">
        <f aca="true" t="shared" si="65" ref="B163:G163">B162/B171</f>
        <v>1</v>
      </c>
      <c r="C163" s="20">
        <f t="shared" si="65"/>
        <v>1</v>
      </c>
      <c r="D163" s="20">
        <f t="shared" si="65"/>
        <v>1</v>
      </c>
      <c r="E163" s="20">
        <f t="shared" si="65"/>
        <v>1</v>
      </c>
      <c r="F163" s="20">
        <f t="shared" si="65"/>
        <v>0.9864864864864865</v>
      </c>
      <c r="G163" s="20">
        <f t="shared" si="65"/>
        <v>0.975</v>
      </c>
      <c r="H163" s="20"/>
      <c r="I163" s="20"/>
      <c r="J163" s="20"/>
      <c r="K163" s="20"/>
    </row>
    <row r="164" spans="1:11" ht="11.25">
      <c r="A164" s="63" t="s">
        <v>56</v>
      </c>
      <c r="B164" s="17">
        <f>DCOUNTA(data!$A4:$N1476,B$4,tabulka!H$3:H$4)-B80-B68-B92-B104-B116-B128-B140-B152</f>
        <v>0</v>
      </c>
      <c r="C164" s="17">
        <f>DCOUNTA(data!$A4:$N1476,C$4,tabulka!I$3:I$4)-C80-C68-C92-C104-C116-C128-C140-C152</f>
        <v>0</v>
      </c>
      <c r="D164" s="17">
        <f>DCOUNTA(data!$A4:$N1476,D$4,tabulka!J$3:J$4)-D80-D68-D92-D104-D116-D128-D140-D152</f>
        <v>0</v>
      </c>
      <c r="E164" s="17">
        <f>DCOUNTA(data!$A4:$N1476,E$4,tabulka!K$3:K$4)-E80-E68-E92-E104-E116-E128-E140-E152</f>
        <v>0</v>
      </c>
      <c r="F164" s="17">
        <f>DCOUNTA(data!$A4:$N1476,F$4,tabulka!L$3:L$4)-F80-F68-F92-F104-F116-F128-F140-F152</f>
        <v>1</v>
      </c>
      <c r="G164" s="17">
        <f>DCOUNTA(data!$A4:$N1476,G$4,tabulka!M$3:M$4)-G80-G68-G92-G104-G116-G128-G140-G152</f>
        <v>0</v>
      </c>
      <c r="H164" s="17"/>
      <c r="I164" s="17"/>
      <c r="J164" s="17"/>
      <c r="K164" s="17"/>
    </row>
    <row r="165" spans="1:11" ht="11.25">
      <c r="A165" s="64" t="s">
        <v>57</v>
      </c>
      <c r="B165" s="21">
        <f aca="true" t="shared" si="66" ref="B165:G165">B164/B171</f>
        <v>0</v>
      </c>
      <c r="C165" s="21">
        <f t="shared" si="66"/>
        <v>0</v>
      </c>
      <c r="D165" s="21">
        <f t="shared" si="66"/>
        <v>0</v>
      </c>
      <c r="E165" s="21">
        <f t="shared" si="66"/>
        <v>0</v>
      </c>
      <c r="F165" s="21">
        <f t="shared" si="66"/>
        <v>0.013513513513513514</v>
      </c>
      <c r="G165" s="21">
        <f t="shared" si="66"/>
        <v>0</v>
      </c>
      <c r="H165" s="21"/>
      <c r="I165" s="21"/>
      <c r="J165" s="21"/>
      <c r="K165" s="21"/>
    </row>
    <row r="166" spans="1:11" ht="11.25">
      <c r="A166" s="83" t="s">
        <v>5</v>
      </c>
      <c r="B166" s="17">
        <f>DCOUNTA(data!$A4:$N1476,B$4,tabulka!N$3:N$4)-B82-B70-B94-B106-B118-B130-B142-B154</f>
        <v>0</v>
      </c>
      <c r="C166" s="17">
        <f>DCOUNTA(data!$A4:$N1476,C$4,tabulka!O$3:O$4)-C82-C70-C94-C106-C118-C130-C142-C154</f>
        <v>0</v>
      </c>
      <c r="D166" s="17">
        <f>DCOUNTA(data!$A4:$N1476,D$4,tabulka!P$3:P$4)-D82-D70-D94-D106-D118-D130-D142-D154</f>
        <v>0</v>
      </c>
      <c r="E166" s="17">
        <f>DCOUNTA(data!$A4:$N1476,E$4,tabulka!Q$3:Q$4)-E82-E70-E94-E106-E118-E130-E142-E154</f>
        <v>0</v>
      </c>
      <c r="F166" s="17">
        <f>DCOUNTA(data!$A4:$N1476,F$4,tabulka!R$3:R$4)-F82-F70-F94-F106-F118-F130-F142-F154</f>
        <v>0</v>
      </c>
      <c r="G166" s="17">
        <f>DCOUNTA(data!$A4:$N1476,G$4,tabulka!S$3:S$4)-G82-G70-G94-G106-G118-G130-G142-G154</f>
        <v>1</v>
      </c>
      <c r="H166" s="17"/>
      <c r="I166" s="17"/>
      <c r="J166" s="17"/>
      <c r="K166" s="17"/>
    </row>
    <row r="167" spans="1:11" ht="11.25">
      <c r="A167" s="84"/>
      <c r="B167" s="22">
        <f aca="true" t="shared" si="67" ref="B167:G167">B166/B171</f>
        <v>0</v>
      </c>
      <c r="C167" s="22">
        <f t="shared" si="67"/>
        <v>0</v>
      </c>
      <c r="D167" s="22">
        <f t="shared" si="67"/>
        <v>0</v>
      </c>
      <c r="E167" s="22">
        <f t="shared" si="67"/>
        <v>0</v>
      </c>
      <c r="F167" s="22">
        <f t="shared" si="67"/>
        <v>0</v>
      </c>
      <c r="G167" s="22">
        <f t="shared" si="67"/>
        <v>0.025</v>
      </c>
      <c r="H167" s="22"/>
      <c r="I167" s="22"/>
      <c r="J167" s="22"/>
      <c r="K167" s="22"/>
    </row>
    <row r="168" spans="1:11" ht="11.25">
      <c r="A168" s="66" t="s">
        <v>59</v>
      </c>
      <c r="B168" s="17">
        <f>DCOUNTA(data!$A4:$N1476,B$4,tabulka!T$3:T$4)-B84-B72-B96-B108-B120-B132-B144-B156</f>
        <v>0</v>
      </c>
      <c r="C168" s="17">
        <f>DCOUNTA(data!$A4:$N1476,C$4,tabulka!U$3:U$4)-C84-C72-C96-C108-C120-C132-C144-C156</f>
        <v>0</v>
      </c>
      <c r="D168" s="17">
        <f>DCOUNTA(data!$A4:$N1476,D$4,tabulka!V$3:V$4)-D84-D72-D96-D108-D120-D132-D144-D156</f>
        <v>0</v>
      </c>
      <c r="E168" s="17">
        <f>DCOUNTA(data!$A4:$N1476,E$4,tabulka!W$3:W$4)-E84-E72-E96-E108-E120-E132-E144-E156</f>
        <v>0</v>
      </c>
      <c r="F168" s="17">
        <f>DCOUNTA(data!$A4:$N1476,F$4,tabulka!X$3:X$4)-F84-F72-F96-F108-F120-F132-F144-F156</f>
        <v>0</v>
      </c>
      <c r="G168" s="17">
        <f>DCOUNTA(data!$A4:$N1476,G$4,tabulka!Y$3:Y$4)-G84-G72-G96-G108-G120-G132-G144-G156</f>
        <v>0</v>
      </c>
      <c r="H168" s="17"/>
      <c r="I168" s="17"/>
      <c r="J168" s="17"/>
      <c r="K168" s="17"/>
    </row>
    <row r="169" spans="1:11" ht="11.25">
      <c r="A169" s="67" t="s">
        <v>58</v>
      </c>
      <c r="B169" s="54">
        <f aca="true" t="shared" si="68" ref="B169:G169">B168/B171</f>
        <v>0</v>
      </c>
      <c r="C169" s="54">
        <f t="shared" si="68"/>
        <v>0</v>
      </c>
      <c r="D169" s="54">
        <f t="shared" si="68"/>
        <v>0</v>
      </c>
      <c r="E169" s="54">
        <f t="shared" si="68"/>
        <v>0</v>
      </c>
      <c r="F169" s="54">
        <f t="shared" si="68"/>
        <v>0</v>
      </c>
      <c r="G169" s="54">
        <f t="shared" si="68"/>
        <v>0</v>
      </c>
      <c r="H169" s="54"/>
      <c r="I169" s="68"/>
      <c r="J169" s="68"/>
      <c r="K169" s="68"/>
    </row>
    <row r="170" spans="1:11" ht="11.25">
      <c r="A170" s="6"/>
      <c r="B170" s="17"/>
      <c r="C170" s="17"/>
      <c r="D170" s="17"/>
      <c r="E170" s="18"/>
      <c r="F170" s="18"/>
      <c r="G170" s="17"/>
      <c r="H170" s="19"/>
      <c r="I170" s="19"/>
      <c r="J170" s="19"/>
      <c r="K170" s="19"/>
    </row>
    <row r="171" spans="1:11" ht="11.25">
      <c r="A171" s="23" t="s">
        <v>8</v>
      </c>
      <c r="B171" s="24">
        <f>B162+B164+B166+B168</f>
        <v>53</v>
      </c>
      <c r="C171" s="24">
        <f aca="true" t="shared" si="69" ref="C171:H171">C162+C164+C166+C168</f>
        <v>53</v>
      </c>
      <c r="D171" s="24">
        <f t="shared" si="69"/>
        <v>71</v>
      </c>
      <c r="E171" s="24">
        <f t="shared" si="69"/>
        <v>74</v>
      </c>
      <c r="F171" s="24">
        <f t="shared" si="69"/>
        <v>74</v>
      </c>
      <c r="G171" s="24">
        <f t="shared" si="69"/>
        <v>40</v>
      </c>
      <c r="H171" s="24">
        <f t="shared" si="69"/>
        <v>0</v>
      </c>
      <c r="I171" s="24"/>
      <c r="J171" s="24"/>
      <c r="K171" s="24"/>
    </row>
    <row r="172" spans="1:11" ht="11.25">
      <c r="A172" s="6"/>
      <c r="B172" s="17"/>
      <c r="C172" s="17"/>
      <c r="D172" s="18"/>
      <c r="E172" s="18"/>
      <c r="F172" s="18"/>
      <c r="G172" s="18"/>
      <c r="H172" s="25">
        <f>SUM(B171:G171)</f>
        <v>365</v>
      </c>
      <c r="I172" s="69"/>
      <c r="J172" s="69"/>
      <c r="K172" s="69"/>
    </row>
    <row r="173" spans="1:11" ht="11.25">
      <c r="A173" s="26" t="s">
        <v>37</v>
      </c>
      <c r="B173" s="27"/>
      <c r="C173" s="27"/>
      <c r="D173" s="28"/>
      <c r="E173" s="28"/>
      <c r="F173" s="27"/>
      <c r="G173" s="28"/>
      <c r="H173" s="28"/>
      <c r="I173" s="28"/>
      <c r="J173" s="28"/>
      <c r="K173" s="28"/>
    </row>
    <row r="174" spans="1:11" ht="11.25">
      <c r="A174" s="61" t="s">
        <v>54</v>
      </c>
      <c r="B174" s="17">
        <f>DCOUNTA(data!$A4:$N1627,B$4,tabulka!B$3:B$4)-B78-B66-B90-B102-B114-B126-B138-B150-B162</f>
        <v>55</v>
      </c>
      <c r="C174" s="17">
        <f>DCOUNTA(data!$A4:$N1627,C$4,tabulka!C$3:C$4)-C78-C66-C90-C102-C114-C126-C138-C150-C162</f>
        <v>58</v>
      </c>
      <c r="D174" s="17">
        <f>DCOUNTA(data!$A4:$N1627,D$4,tabulka!D$3:D$4)-D78-D66-D90-D102-D114-D126-D138-D150-D162</f>
        <v>49</v>
      </c>
      <c r="E174" s="17">
        <f>DCOUNTA(data!$A4:$N1627,E$4,tabulka!E$3:E$4)-E78-E66-E90-E102-E114-E126-E138-E150-E162</f>
        <v>55</v>
      </c>
      <c r="F174" s="17">
        <f>DCOUNTA(data!$A4:$N1627,F$4,tabulka!F$3:F$4)-F78-F66-F90-F102-F114-F126-F138-F150-F162</f>
        <v>54</v>
      </c>
      <c r="G174" s="17">
        <f>DCOUNTA(data!$A4:$N1627,G$4,tabulka!G$3:G$4)-G78-G66-G90-G102-G114-G126-G138-G150-G162</f>
        <v>26</v>
      </c>
      <c r="H174" s="17"/>
      <c r="I174" s="17"/>
      <c r="J174" s="17"/>
      <c r="K174" s="17"/>
    </row>
    <row r="175" spans="1:11" ht="11.25">
      <c r="A175" s="62" t="s">
        <v>55</v>
      </c>
      <c r="B175" s="20">
        <f aca="true" t="shared" si="70" ref="B175:G175">B174/B183</f>
        <v>0.9649122807017544</v>
      </c>
      <c r="C175" s="20">
        <f t="shared" si="70"/>
        <v>0.9830508474576272</v>
      </c>
      <c r="D175" s="20">
        <f t="shared" si="70"/>
        <v>1</v>
      </c>
      <c r="E175" s="20">
        <f t="shared" si="70"/>
        <v>0.9649122807017544</v>
      </c>
      <c r="F175" s="20">
        <f t="shared" si="70"/>
        <v>0.9818181818181818</v>
      </c>
      <c r="G175" s="20">
        <f t="shared" si="70"/>
        <v>0.9629629629629629</v>
      </c>
      <c r="H175" s="20"/>
      <c r="I175" s="20"/>
      <c r="J175" s="20"/>
      <c r="K175" s="20"/>
    </row>
    <row r="176" spans="1:11" ht="11.25">
      <c r="A176" s="63" t="s">
        <v>56</v>
      </c>
      <c r="B176" s="17">
        <f>DCOUNTA(data!$A4:$N1627,B$4,tabulka!H$3:H$4)-B80-B68-B92-B104-B116-B128-B140-B152-B164</f>
        <v>0</v>
      </c>
      <c r="C176" s="17">
        <f>DCOUNTA(data!$A4:$N1627,C$4,tabulka!I$3:I$4)-C80-C68-C92-C104-C116-C128-C140-C152-C164</f>
        <v>1</v>
      </c>
      <c r="D176" s="17">
        <f>DCOUNTA(data!$A4:$N1627,D$4,tabulka!J$3:J$4)-D80-D68-D92-D104-D116-D128-D140-D152-D164</f>
        <v>0</v>
      </c>
      <c r="E176" s="17">
        <f>DCOUNTA(data!$A4:$N1627,E$4,tabulka!K$3:K$4)-E80-E68-E92-E104-E116-E128-E140-E152-E164</f>
        <v>0</v>
      </c>
      <c r="F176" s="17">
        <f>DCOUNTA(data!$A4:$N1627,F$4,tabulka!L$3:L$4)-F80-F68-F92-F104-F116-F128-F140-F152-F164</f>
        <v>0</v>
      </c>
      <c r="G176" s="17">
        <f>DCOUNTA(data!$A4:$N1627,G$4,tabulka!M$3:M$4)-G80-G68-G92-G104-G116-G128-G140-G152-G164</f>
        <v>0</v>
      </c>
      <c r="H176" s="17"/>
      <c r="I176" s="17"/>
      <c r="J176" s="17"/>
      <c r="K176" s="17"/>
    </row>
    <row r="177" spans="1:11" ht="11.25">
      <c r="A177" s="64" t="s">
        <v>57</v>
      </c>
      <c r="B177" s="21">
        <f aca="true" t="shared" si="71" ref="B177:G177">B176/B183</f>
        <v>0</v>
      </c>
      <c r="C177" s="21">
        <f t="shared" si="71"/>
        <v>0.01694915254237288</v>
      </c>
      <c r="D177" s="21">
        <f t="shared" si="71"/>
        <v>0</v>
      </c>
      <c r="E177" s="21">
        <f t="shared" si="71"/>
        <v>0</v>
      </c>
      <c r="F177" s="21">
        <f t="shared" si="71"/>
        <v>0</v>
      </c>
      <c r="G177" s="21">
        <f t="shared" si="71"/>
        <v>0</v>
      </c>
      <c r="H177" s="21"/>
      <c r="I177" s="21"/>
      <c r="J177" s="21"/>
      <c r="K177" s="21"/>
    </row>
    <row r="178" spans="1:11" ht="11.25">
      <c r="A178" s="83" t="s">
        <v>5</v>
      </c>
      <c r="B178" s="17">
        <f>DCOUNTA(data!$A4:$N1627,B$4,tabulka!N$3:N$4)-B82-B70-B94-B106-B118-B130-B142-B154-B166</f>
        <v>0</v>
      </c>
      <c r="C178" s="17">
        <f>DCOUNTA(data!$A4:$N1627,C$4,tabulka!O$3:O$4)-C82-C70-C94-C106-C118-C130-C142-C154-C166</f>
        <v>0</v>
      </c>
      <c r="D178" s="17">
        <f>DCOUNTA(data!$A4:$N1627,D$4,tabulka!P$3:P$4)-D82-D70-D94-D106-D118-D130-D142-D154-D166</f>
        <v>0</v>
      </c>
      <c r="E178" s="17">
        <f>DCOUNTA(data!$A4:$N1627,E$4,tabulka!Q$3:Q$4)-E82-E70-E94-E106-E118-E130-E142-E154-E166</f>
        <v>2</v>
      </c>
      <c r="F178" s="17">
        <f>DCOUNTA(data!$A4:$N1627,F$4,tabulka!R$3:R$4)-F82-F70-F94-F106-F118-F130-F142-F154-F166</f>
        <v>1</v>
      </c>
      <c r="G178" s="17">
        <f>DCOUNTA(data!$A4:$N1627,G$4,tabulka!S$3:S$4)-G82-G70-G94-G106-G118-G130-G142-G154-G166</f>
        <v>1</v>
      </c>
      <c r="H178" s="17"/>
      <c r="I178" s="17"/>
      <c r="J178" s="17"/>
      <c r="K178" s="17"/>
    </row>
    <row r="179" spans="1:11" ht="11.25">
      <c r="A179" s="84"/>
      <c r="B179" s="22">
        <f aca="true" t="shared" si="72" ref="B179:G179">B178/B183</f>
        <v>0</v>
      </c>
      <c r="C179" s="22">
        <f t="shared" si="72"/>
        <v>0</v>
      </c>
      <c r="D179" s="22">
        <f t="shared" si="72"/>
        <v>0</v>
      </c>
      <c r="E179" s="22">
        <f t="shared" si="72"/>
        <v>0.03508771929824561</v>
      </c>
      <c r="F179" s="22">
        <f t="shared" si="72"/>
        <v>0.01818181818181818</v>
      </c>
      <c r="G179" s="22">
        <f t="shared" si="72"/>
        <v>0.037037037037037035</v>
      </c>
      <c r="H179" s="22"/>
      <c r="I179" s="22"/>
      <c r="J179" s="22"/>
      <c r="K179" s="22"/>
    </row>
    <row r="180" spans="1:11" ht="11.25">
      <c r="A180" s="66" t="s">
        <v>59</v>
      </c>
      <c r="B180" s="17">
        <f>DCOUNTA(data!$A4:$N1627,B$4,tabulka!T$3:T$4)-B84-B72-B96-B108-B120-B132-B144-B156-B168</f>
        <v>2</v>
      </c>
      <c r="C180" s="17">
        <f>DCOUNTA(data!$A4:$N1627,C$4,tabulka!U$3:U$4)-C84-C72-C96-C108-C120-C132-C144-C156-C168</f>
        <v>0</v>
      </c>
      <c r="D180" s="17">
        <f>DCOUNTA(data!$A4:$N1627,D$4,tabulka!V$3:V$4)-D84-D72-D96-D108-D120-D132-D144-D156-D168</f>
        <v>0</v>
      </c>
      <c r="E180" s="17">
        <f>DCOUNTA(data!$A4:$N1627,E$4,tabulka!W$3:W$4)-E84-E72-E96-E108-E120-E132-E144-E156-E168</f>
        <v>0</v>
      </c>
      <c r="F180" s="17">
        <f>DCOUNTA(data!$A4:$N1627,F$4,tabulka!X$3:X$4)-F84-F72-F96-F108-F120-F132-F144-F156-F168</f>
        <v>0</v>
      </c>
      <c r="G180" s="17">
        <f>DCOUNTA(data!$A4:$N1627,G$4,tabulka!Y$3:Y$4)-G84-G72-G96-G108-G120-G132-G144-G156-G168</f>
        <v>0</v>
      </c>
      <c r="H180" s="17"/>
      <c r="I180" s="17"/>
      <c r="J180" s="17"/>
      <c r="K180" s="17"/>
    </row>
    <row r="181" spans="1:11" ht="11.25">
      <c r="A181" s="67" t="s">
        <v>58</v>
      </c>
      <c r="B181" s="54">
        <f aca="true" t="shared" si="73" ref="B181:G181">B180/B183</f>
        <v>0.03508771929824561</v>
      </c>
      <c r="C181" s="54">
        <f t="shared" si="73"/>
        <v>0</v>
      </c>
      <c r="D181" s="54">
        <f t="shared" si="73"/>
        <v>0</v>
      </c>
      <c r="E181" s="54">
        <f t="shared" si="73"/>
        <v>0</v>
      </c>
      <c r="F181" s="54">
        <f t="shared" si="73"/>
        <v>0</v>
      </c>
      <c r="G181" s="54">
        <f t="shared" si="73"/>
        <v>0</v>
      </c>
      <c r="H181" s="54"/>
      <c r="I181" s="68"/>
      <c r="J181" s="68"/>
      <c r="K181" s="68"/>
    </row>
    <row r="182" spans="1:11" ht="11.25">
      <c r="A182" s="6"/>
      <c r="B182" s="17"/>
      <c r="C182" s="17"/>
      <c r="D182" s="17"/>
      <c r="E182" s="18"/>
      <c r="F182" s="18"/>
      <c r="G182" s="17"/>
      <c r="H182" s="19"/>
      <c r="I182" s="19"/>
      <c r="J182" s="19"/>
      <c r="K182" s="19"/>
    </row>
    <row r="183" spans="1:11" ht="11.25">
      <c r="A183" s="23" t="s">
        <v>8</v>
      </c>
      <c r="B183" s="24">
        <f>B174+B176+B178+B180</f>
        <v>57</v>
      </c>
      <c r="C183" s="24">
        <f aca="true" t="shared" si="74" ref="C183:H183">C174+C176+C178+C180</f>
        <v>59</v>
      </c>
      <c r="D183" s="24">
        <f t="shared" si="74"/>
        <v>49</v>
      </c>
      <c r="E183" s="24">
        <f t="shared" si="74"/>
        <v>57</v>
      </c>
      <c r="F183" s="24">
        <f t="shared" si="74"/>
        <v>55</v>
      </c>
      <c r="G183" s="24">
        <f t="shared" si="74"/>
        <v>27</v>
      </c>
      <c r="H183" s="24">
        <f t="shared" si="74"/>
        <v>0</v>
      </c>
      <c r="I183" s="24"/>
      <c r="J183" s="24"/>
      <c r="K183" s="24"/>
    </row>
    <row r="184" spans="1:11" ht="11.25">
      <c r="A184" s="6"/>
      <c r="B184" s="17"/>
      <c r="C184" s="17"/>
      <c r="D184" s="18"/>
      <c r="E184" s="18"/>
      <c r="F184" s="18"/>
      <c r="G184" s="18"/>
      <c r="H184" s="25">
        <f>SUM(B183:G183)</f>
        <v>304</v>
      </c>
      <c r="I184" s="69"/>
      <c r="J184" s="69"/>
      <c r="K184" s="69"/>
    </row>
    <row r="185" spans="1:11" ht="11.25">
      <c r="A185" s="26" t="s">
        <v>38</v>
      </c>
      <c r="B185" s="27"/>
      <c r="C185" s="27"/>
      <c r="D185" s="28"/>
      <c r="E185" s="28"/>
      <c r="F185" s="27"/>
      <c r="G185" s="28"/>
      <c r="H185" s="28"/>
      <c r="I185" s="28"/>
      <c r="J185" s="28"/>
      <c r="K185" s="28"/>
    </row>
    <row r="186" spans="1:11" ht="11.25">
      <c r="A186" s="61" t="s">
        <v>54</v>
      </c>
      <c r="B186" s="17">
        <f>DCOUNTA(data!$A4:$N1787,B$4,tabulka!B$3:B$4)-B78-B66-B90-B102-B114-B126-B138-B150-B162-B174</f>
        <v>57</v>
      </c>
      <c r="C186" s="17">
        <f>DCOUNTA(data!$A4:$N1787,C$4,tabulka!C$3:C$4)-C78-C66-C90-C102-C114-C126-C138-C150-C162-C174</f>
        <v>40</v>
      </c>
      <c r="D186" s="17">
        <f>DCOUNTA(data!$A4:$N1787,D$4,tabulka!D$3:D$4)-D78-D66-D90-D102-D114-D126-D138-D150-D162-D174</f>
        <v>53</v>
      </c>
      <c r="E186" s="17">
        <f>DCOUNTA(data!$A4:$N1787,E$4,tabulka!E$3:E$4)-E78-E66-E90-E102-E114-E126-E138-E150-E162-E174</f>
        <v>52</v>
      </c>
      <c r="F186" s="17">
        <f>DCOUNTA(data!$A4:$N1787,F$4,tabulka!F$3:F$4)-F78-F66-F90-F102-F114-F126-F138-F150-F162-F174</f>
        <v>46</v>
      </c>
      <c r="G186" s="17">
        <f>DCOUNTA(data!$A4:$N1787,G$4,tabulka!G$3:G$4)-G78-G66-G90-G102-G114-G126-G138-G150-G162-G174</f>
        <v>30</v>
      </c>
      <c r="H186" s="17"/>
      <c r="I186" s="17"/>
      <c r="J186" s="17"/>
      <c r="K186" s="17"/>
    </row>
    <row r="187" spans="1:11" ht="11.25">
      <c r="A187" s="62" t="s">
        <v>55</v>
      </c>
      <c r="B187" s="20">
        <f aca="true" t="shared" si="75" ref="B187:G187">B186/B195</f>
        <v>1</v>
      </c>
      <c r="C187" s="20">
        <f t="shared" si="75"/>
        <v>0.6779661016949152</v>
      </c>
      <c r="D187" s="20">
        <f t="shared" si="75"/>
        <v>1</v>
      </c>
      <c r="E187" s="20">
        <f t="shared" si="75"/>
        <v>0.9454545454545454</v>
      </c>
      <c r="F187" s="20">
        <f t="shared" si="75"/>
        <v>0.7540983606557377</v>
      </c>
      <c r="G187" s="20">
        <f t="shared" si="75"/>
        <v>1</v>
      </c>
      <c r="H187" s="20"/>
      <c r="I187" s="20"/>
      <c r="J187" s="20"/>
      <c r="K187" s="20"/>
    </row>
    <row r="188" spans="1:11" ht="11.25">
      <c r="A188" s="63" t="s">
        <v>56</v>
      </c>
      <c r="B188" s="17">
        <f>DCOUNTA(data!$A4:$N1787,B$4,tabulka!N$3:N$4)-B82-B70-B94-B106-B118-B130-B142-B154-B166-B176</f>
        <v>0</v>
      </c>
      <c r="C188" s="17">
        <f>DCOUNTA(data!$A4:$N1787,C$4,tabulka!I$3:I$4)-C80-C68-C92-C104-C116-C128-C140-C152-C164-C176</f>
        <v>19</v>
      </c>
      <c r="D188" s="17">
        <f>DCOUNTA(data!$A4:$N1787,D$4,tabulka!J$3:J$4)-D80-D68-D92-D104-D116-D128-D140-D152-D164-D176</f>
        <v>0</v>
      </c>
      <c r="E188" s="17">
        <f>DCOUNTA(data!$A4:$N1787,E$4,tabulka!K$3:K$4)-E80-E68-E92-E104-E116-E128-E140-E152-E164-E176</f>
        <v>0</v>
      </c>
      <c r="F188" s="17">
        <f>DCOUNTA(data!$A4:$N1787,F$4,tabulka!L$3:L$4)-F80-F68-F92-F104-F116-F128-F140-F152-F164-F176</f>
        <v>15</v>
      </c>
      <c r="G188" s="17">
        <f>DCOUNTA(data!$A4:$N1787,G$4,tabulka!M$3:M$4)-G80-G68-G92-G104-G116-G128-G140-G152-G164-G176</f>
        <v>0</v>
      </c>
      <c r="H188" s="17"/>
      <c r="I188" s="17"/>
      <c r="J188" s="17"/>
      <c r="K188" s="17"/>
    </row>
    <row r="189" spans="1:11" ht="11.25">
      <c r="A189" s="64" t="s">
        <v>57</v>
      </c>
      <c r="B189" s="21">
        <f aca="true" t="shared" si="76" ref="B189:G189">B188/B195</f>
        <v>0</v>
      </c>
      <c r="C189" s="21">
        <f t="shared" si="76"/>
        <v>0.3220338983050847</v>
      </c>
      <c r="D189" s="21">
        <f t="shared" si="76"/>
        <v>0</v>
      </c>
      <c r="E189" s="21">
        <f t="shared" si="76"/>
        <v>0</v>
      </c>
      <c r="F189" s="21">
        <f t="shared" si="76"/>
        <v>0.2459016393442623</v>
      </c>
      <c r="G189" s="21">
        <f t="shared" si="76"/>
        <v>0</v>
      </c>
      <c r="H189" s="21"/>
      <c r="I189" s="21"/>
      <c r="J189" s="21"/>
      <c r="K189" s="21"/>
    </row>
    <row r="190" spans="1:11" ht="11.25">
      <c r="A190" s="83" t="s">
        <v>5</v>
      </c>
      <c r="B190" s="17">
        <f>DCOUNTA(data!$A4:$N1787,B$4,tabulka!N$3:N$4)-B82-B70-B94-B106-B118-B130-B142-B154-B166-B178</f>
        <v>0</v>
      </c>
      <c r="C190" s="17">
        <f>DCOUNTA(data!$A4:$N1787,C$4,tabulka!O$3:O$4)-C82-C70-C94-C106-C118-C130-C142-C154-C166-C178</f>
        <v>0</v>
      </c>
      <c r="D190" s="17">
        <f>DCOUNTA(data!$A4:$N1787,D$4,tabulka!P$3:P$4)-D82-D70-D94-D106-D118-D130-D142-D154-D166-D178</f>
        <v>0</v>
      </c>
      <c r="E190" s="17">
        <f>DCOUNTA(data!$A4:$N1787,E$4,tabulka!Q$3:Q$4)-E82-E70-E94-E106-E118-E130-E142-E154-E166-E178</f>
        <v>0</v>
      </c>
      <c r="F190" s="17">
        <f>DCOUNTA(data!$A4:$N1787,F$4,tabulka!R$3:R$4)-F82-F70-F94-F106-F118-F130-F142-F154-F166-F178</f>
        <v>0</v>
      </c>
      <c r="G190" s="17">
        <f>DCOUNTA(data!$A4:$N1787,G$4,tabulka!S$3:S$4)-G82-G70-G94-G106-G118-G130-G142-G154-G166-G178</f>
        <v>0</v>
      </c>
      <c r="H190" s="17"/>
      <c r="I190" s="17"/>
      <c r="J190" s="17"/>
      <c r="K190" s="17"/>
    </row>
    <row r="191" spans="1:11" ht="11.25">
      <c r="A191" s="84"/>
      <c r="B191" s="22">
        <f aca="true" t="shared" si="77" ref="B191:G191">B190/B195</f>
        <v>0</v>
      </c>
      <c r="C191" s="22">
        <f t="shared" si="77"/>
        <v>0</v>
      </c>
      <c r="D191" s="22">
        <f t="shared" si="77"/>
        <v>0</v>
      </c>
      <c r="E191" s="22">
        <f t="shared" si="77"/>
        <v>0</v>
      </c>
      <c r="F191" s="22">
        <f t="shared" si="77"/>
        <v>0</v>
      </c>
      <c r="G191" s="22">
        <f t="shared" si="77"/>
        <v>0</v>
      </c>
      <c r="H191" s="22"/>
      <c r="I191" s="22"/>
      <c r="J191" s="22"/>
      <c r="K191" s="22"/>
    </row>
    <row r="192" spans="1:11" ht="11.25">
      <c r="A192" s="66" t="s">
        <v>59</v>
      </c>
      <c r="B192" s="17">
        <f>DCOUNTA(data!$A4:$N1787,B$4,tabulka!T$3:T$4)-B84-B72-B96-B108-B120-B132-B144-B156-B168-B180</f>
        <v>0</v>
      </c>
      <c r="C192" s="17">
        <f>DCOUNTA(data!$A4:$N1787,C$4,tabulka!U$3:U$4)-C84-C72-C96-C108-C120-C132-C144-C156-C168-C180</f>
        <v>0</v>
      </c>
      <c r="D192" s="17">
        <f>DCOUNTA(data!$A4:$N1787,D$4,tabulka!V$3:V$4)-D84-D72-D96-D108-D120-D132-D144-D156-D168-D180</f>
        <v>0</v>
      </c>
      <c r="E192" s="17">
        <f>DCOUNTA(data!$A4:$N1787,E$4,tabulka!W$3:W$4)-E84-E72-E96-E108-E120-E132-E144-E156-E168-E180</f>
        <v>3</v>
      </c>
      <c r="F192" s="17">
        <f>DCOUNTA(data!$A4:$N1787,F$4,tabulka!X$3:X$4)-F84-F72-F96-F108-F120-F132-F144-F156-F168-F180</f>
        <v>0</v>
      </c>
      <c r="G192" s="17">
        <f>DCOUNTA(data!$A4:$N1787,G$4,tabulka!Y$3:Y$4)-G84-G72-G96-G108-G120-G132-G144-G156-G168-G180</f>
        <v>0</v>
      </c>
      <c r="H192" s="17"/>
      <c r="I192" s="17"/>
      <c r="J192" s="17"/>
      <c r="K192" s="17"/>
    </row>
    <row r="193" spans="1:11" ht="11.25">
      <c r="A193" s="67" t="s">
        <v>58</v>
      </c>
      <c r="B193" s="54">
        <f aca="true" t="shared" si="78" ref="B193:G193">B192/B195</f>
        <v>0</v>
      </c>
      <c r="C193" s="54">
        <f t="shared" si="78"/>
        <v>0</v>
      </c>
      <c r="D193" s="54">
        <f t="shared" si="78"/>
        <v>0</v>
      </c>
      <c r="E193" s="54">
        <f t="shared" si="78"/>
        <v>0.05454545454545454</v>
      </c>
      <c r="F193" s="54">
        <f t="shared" si="78"/>
        <v>0</v>
      </c>
      <c r="G193" s="54">
        <f t="shared" si="78"/>
        <v>0</v>
      </c>
      <c r="H193" s="54"/>
      <c r="I193" s="68"/>
      <c r="J193" s="68"/>
      <c r="K193" s="68"/>
    </row>
    <row r="194" spans="1:11" ht="11.25">
      <c r="A194" s="6"/>
      <c r="B194" s="17"/>
      <c r="C194" s="17"/>
      <c r="D194" s="17"/>
      <c r="E194" s="18"/>
      <c r="F194" s="18"/>
      <c r="G194" s="17"/>
      <c r="H194" s="19"/>
      <c r="I194" s="19"/>
      <c r="J194" s="19"/>
      <c r="K194" s="19"/>
    </row>
    <row r="195" spans="1:11" ht="11.25">
      <c r="A195" s="23" t="s">
        <v>8</v>
      </c>
      <c r="B195" s="24">
        <f>B186+B188+B190+B192</f>
        <v>57</v>
      </c>
      <c r="C195" s="24">
        <f aca="true" t="shared" si="79" ref="C195:H195">C186+C188+C190+C192</f>
        <v>59</v>
      </c>
      <c r="D195" s="24">
        <f t="shared" si="79"/>
        <v>53</v>
      </c>
      <c r="E195" s="24">
        <f t="shared" si="79"/>
        <v>55</v>
      </c>
      <c r="F195" s="24">
        <f t="shared" si="79"/>
        <v>61</v>
      </c>
      <c r="G195" s="24">
        <f t="shared" si="79"/>
        <v>30</v>
      </c>
      <c r="H195" s="24">
        <f t="shared" si="79"/>
        <v>0</v>
      </c>
      <c r="I195" s="24"/>
      <c r="J195" s="24"/>
      <c r="K195" s="24"/>
    </row>
    <row r="196" spans="1:11" ht="11.25">
      <c r="A196" s="6"/>
      <c r="B196" s="17"/>
      <c r="C196" s="17"/>
      <c r="D196" s="18"/>
      <c r="E196" s="18"/>
      <c r="F196" s="18"/>
      <c r="G196" s="18"/>
      <c r="H196" s="25">
        <f>SUM(B195:G195)</f>
        <v>315</v>
      </c>
      <c r="I196" s="69"/>
      <c r="J196" s="69"/>
      <c r="K196" s="69"/>
    </row>
    <row r="197" spans="1:11" ht="11.25">
      <c r="A197" s="26" t="s">
        <v>41</v>
      </c>
      <c r="B197" s="27"/>
      <c r="C197" s="27"/>
      <c r="D197" s="28"/>
      <c r="E197" s="28"/>
      <c r="F197" s="27"/>
      <c r="G197" s="28"/>
      <c r="H197" s="28"/>
      <c r="I197" s="28"/>
      <c r="J197" s="28"/>
      <c r="K197" s="28"/>
    </row>
    <row r="198" spans="1:11" ht="11.25">
      <c r="A198" s="61" t="s">
        <v>54</v>
      </c>
      <c r="B198" s="17">
        <f>DCOUNTA(data!$A4:$N1972,B$4,tabulka!B$3:B$4)-B78-B66-B90-B102-B114-B126-B138-B150-B162-B174-B186</f>
        <v>65</v>
      </c>
      <c r="C198" s="17">
        <f>DCOUNTA(data!$A4:$N1972,C$4,tabulka!C$3:C$4)-C78-C66-C90-C102-C114-C126-C138-C150-C162-C174-C186</f>
        <v>50</v>
      </c>
      <c r="D198" s="17">
        <f>DCOUNTA(data!$A4:$N1972,D$4,tabulka!D$3:D$4)-D78-D66-D90-D102-D114-D126-D138-D150-D162-D174-D186</f>
        <v>81</v>
      </c>
      <c r="E198" s="17">
        <f>DCOUNTA(data!$A4:$N1972,E$4,tabulka!E$3:E$4)-E78-E66-E90-E102-E114-E126-E138-E150-E162-E174-E186</f>
        <v>87</v>
      </c>
      <c r="F198" s="17">
        <f>DCOUNTA(data!$A4:$N1972,F$4,tabulka!F$3:F$4)-F78-F66-F90-F102-F114-F126-F138-F150-F162-F174-F186</f>
        <v>63</v>
      </c>
      <c r="G198" s="17">
        <f>DCOUNTA(data!$A4:$N1972,G$4,tabulka!G$3:G$4)-G78-G66-G90-G102-G114-G126-G138-G150-G162-G174-G186</f>
        <v>28</v>
      </c>
      <c r="H198" s="17"/>
      <c r="I198" s="17"/>
      <c r="J198" s="17"/>
      <c r="K198" s="17"/>
    </row>
    <row r="199" spans="1:11" ht="11.25">
      <c r="A199" s="62" t="s">
        <v>55</v>
      </c>
      <c r="B199" s="20">
        <f aca="true" t="shared" si="80" ref="B199:G199">B198/B207</f>
        <v>1</v>
      </c>
      <c r="C199" s="20">
        <f t="shared" si="80"/>
        <v>0.746268656716418</v>
      </c>
      <c r="D199" s="20">
        <f t="shared" si="80"/>
        <v>0.9759036144578314</v>
      </c>
      <c r="E199" s="20">
        <f t="shared" si="80"/>
        <v>1</v>
      </c>
      <c r="F199" s="20">
        <f t="shared" si="80"/>
        <v>0.7078651685393258</v>
      </c>
      <c r="G199" s="20">
        <f t="shared" si="80"/>
        <v>1</v>
      </c>
      <c r="H199" s="20"/>
      <c r="I199" s="20"/>
      <c r="J199" s="20"/>
      <c r="K199" s="20"/>
    </row>
    <row r="200" spans="1:11" ht="11.25">
      <c r="A200" s="63" t="s">
        <v>56</v>
      </c>
      <c r="B200" s="17">
        <f>DCOUNTA(data!$A4:$N1972,B$4,tabulka!N$3:N$4)-B82-B70-B94-B106-B118-B130-B142-B154-B166-B176-B188</f>
        <v>0</v>
      </c>
      <c r="C200" s="17">
        <f>DCOUNTA(data!$A4:$N1972,C$4,tabulka!I$3:I$4)-C80-C68-C92-C104-C116-C128-C140-C152-C164-C176-C188</f>
        <v>16</v>
      </c>
      <c r="D200" s="17">
        <f>DCOUNTA(data!$A4:$N1972,D$4,tabulka!J$3:J$4)-D80-D68-D92-D104-D116-D128-D140-D152-D164-D176-D188</f>
        <v>0</v>
      </c>
      <c r="E200" s="17">
        <f>DCOUNTA(data!$A4:$N1972,E$4,tabulka!K$3:K$4)-E80-E68-E92-E104-E116-E128-E140-E152-E164-E176-E188</f>
        <v>0</v>
      </c>
      <c r="F200" s="17">
        <f>DCOUNTA(data!$A4:$N1972,F$4,tabulka!L$3:L$4)-F80-F68-F92-F104-F116-F128-F140-F152-F164-F176-F188</f>
        <v>26</v>
      </c>
      <c r="G200" s="17">
        <f>DCOUNTA(data!$A4:$N1972,G$4,tabulka!M$3:M$4)-G80-G68-G92-G104-G116-G128-G140-G152-G164-G176-G188</f>
        <v>0</v>
      </c>
      <c r="H200" s="17"/>
      <c r="I200" s="17"/>
      <c r="J200" s="17"/>
      <c r="K200" s="17"/>
    </row>
    <row r="201" spans="1:11" ht="11.25">
      <c r="A201" s="64" t="s">
        <v>57</v>
      </c>
      <c r="B201" s="21">
        <f aca="true" t="shared" si="81" ref="B201:G201">B200/B207</f>
        <v>0</v>
      </c>
      <c r="C201" s="21">
        <f t="shared" si="81"/>
        <v>0.23880597014925373</v>
      </c>
      <c r="D201" s="21">
        <f t="shared" si="81"/>
        <v>0</v>
      </c>
      <c r="E201" s="21">
        <f t="shared" si="81"/>
        <v>0</v>
      </c>
      <c r="F201" s="21">
        <f t="shared" si="81"/>
        <v>0.29213483146067415</v>
      </c>
      <c r="G201" s="21">
        <f t="shared" si="81"/>
        <v>0</v>
      </c>
      <c r="H201" s="21"/>
      <c r="I201" s="21"/>
      <c r="J201" s="21"/>
      <c r="K201" s="21"/>
    </row>
    <row r="202" spans="1:11" ht="11.25">
      <c r="A202" s="83" t="s">
        <v>5</v>
      </c>
      <c r="B202" s="17">
        <f>DCOUNTA(data!$A4:$N1972,B$4,tabulka!N$3:N$4)-B82-B70-B94-B106-B118-B130-B142-B154-B166-B178-B190</f>
        <v>0</v>
      </c>
      <c r="C202" s="17">
        <f>DCOUNTA(data!$A4:$N1972,C$4,tabulka!O$3:O$4)-C82-C70-C94-C106-C118-C130-C142-C154-C166-C178-C190</f>
        <v>1</v>
      </c>
      <c r="D202" s="17">
        <f>DCOUNTA(data!$A4:$N1972,D$4,tabulka!P$3:P$4)-D82-D70-D94-D106-D118-D130-D142-D154-D166-D178-D190</f>
        <v>1</v>
      </c>
      <c r="E202" s="17">
        <f>DCOUNTA(data!$A4:$N1972,E$4,tabulka!Q$3:Q$4)-E82-E70-E94-E106-E118-E130-E142-E154-E166-E178-E190</f>
        <v>0</v>
      </c>
      <c r="F202" s="17">
        <f>DCOUNTA(data!$A4:$N1972,F$4,tabulka!R$3:R$4)-F82-F70-F94-F106-F118-F130-F142-F154-F166-F178-F190</f>
        <v>0</v>
      </c>
      <c r="G202" s="17">
        <f>DCOUNTA(data!$A4:$N1972,G$4,tabulka!S$3:S$4)-G82-G70-G94-G106-G118-G130-G142-G154-G166-G178-G190</f>
        <v>0</v>
      </c>
      <c r="H202" s="17"/>
      <c r="I202" s="17"/>
      <c r="J202" s="17"/>
      <c r="K202" s="17"/>
    </row>
    <row r="203" spans="1:11" ht="11.25">
      <c r="A203" s="84"/>
      <c r="B203" s="22">
        <f aca="true" t="shared" si="82" ref="B203:G203">B202/B207</f>
        <v>0</v>
      </c>
      <c r="C203" s="22">
        <f t="shared" si="82"/>
        <v>0.014925373134328358</v>
      </c>
      <c r="D203" s="22">
        <f t="shared" si="82"/>
        <v>0.012048192771084338</v>
      </c>
      <c r="E203" s="22">
        <f t="shared" si="82"/>
        <v>0</v>
      </c>
      <c r="F203" s="22">
        <f t="shared" si="82"/>
        <v>0</v>
      </c>
      <c r="G203" s="22">
        <f t="shared" si="82"/>
        <v>0</v>
      </c>
      <c r="H203" s="22"/>
      <c r="I203" s="22"/>
      <c r="J203" s="22"/>
      <c r="K203" s="22"/>
    </row>
    <row r="204" spans="1:11" ht="11.25">
      <c r="A204" s="66" t="s">
        <v>59</v>
      </c>
      <c r="B204" s="17">
        <f>DCOUNTA(data!$A4:$N1972,B$4,tabulka!T$3:T$4)-B84-B72-B96-B108-B120-B132-B144-B156-B168-B180-B192</f>
        <v>0</v>
      </c>
      <c r="C204" s="17">
        <f>DCOUNTA(data!$A4:$N1972,C$4,tabulka!U$3:U$4)-C84-C72-C96-C108-C120-C132-C144-C156-C168-C180-C192</f>
        <v>0</v>
      </c>
      <c r="D204" s="17">
        <f>DCOUNTA(data!$A4:$N1972,D$4,tabulka!V$3:V$4)-D84-D72-D96-D108-D120-D132-D144-D156-D168-D180-D192</f>
        <v>1</v>
      </c>
      <c r="E204" s="17">
        <f>DCOUNTA(data!$A4:$N1972,E$4,tabulka!W$3:W$4)-E84-E72-E96-E108-E120-E132-E144-E156-E168-E180-E192</f>
        <v>0</v>
      </c>
      <c r="F204" s="17">
        <f>DCOUNTA(data!$A4:$N1972,F$4,tabulka!X$3:X$4)-F84-F72-F96-F108-F120-F132-F144-F156-F168-F180-F192</f>
        <v>0</v>
      </c>
      <c r="G204" s="17">
        <f>DCOUNTA(data!$A4:$N1972,G$4,tabulka!Y$3:Y$4)-G84-G72-G96-G108-G120-G132-G144-G156-G168-G180-G192</f>
        <v>0</v>
      </c>
      <c r="H204" s="17"/>
      <c r="I204" s="17"/>
      <c r="J204" s="17"/>
      <c r="K204" s="17"/>
    </row>
    <row r="205" spans="1:11" ht="11.25">
      <c r="A205" s="67" t="s">
        <v>58</v>
      </c>
      <c r="B205" s="54">
        <f aca="true" t="shared" si="83" ref="B205:G205">B204/B207</f>
        <v>0</v>
      </c>
      <c r="C205" s="54">
        <f t="shared" si="83"/>
        <v>0</v>
      </c>
      <c r="D205" s="54">
        <f t="shared" si="83"/>
        <v>0.012048192771084338</v>
      </c>
      <c r="E205" s="54">
        <f t="shared" si="83"/>
        <v>0</v>
      </c>
      <c r="F205" s="54">
        <f t="shared" si="83"/>
        <v>0</v>
      </c>
      <c r="G205" s="54">
        <f t="shared" si="83"/>
        <v>0</v>
      </c>
      <c r="H205" s="54"/>
      <c r="I205" s="68"/>
      <c r="J205" s="68"/>
      <c r="K205" s="68"/>
    </row>
    <row r="206" spans="1:11" ht="11.25">
      <c r="A206" s="6"/>
      <c r="B206" s="17"/>
      <c r="C206" s="17"/>
      <c r="D206" s="17"/>
      <c r="E206" s="18"/>
      <c r="F206" s="18"/>
      <c r="G206" s="17"/>
      <c r="H206" s="19"/>
      <c r="I206" s="19"/>
      <c r="J206" s="19"/>
      <c r="K206" s="19"/>
    </row>
    <row r="207" spans="1:11" ht="11.25">
      <c r="A207" s="23" t="s">
        <v>8</v>
      </c>
      <c r="B207" s="24">
        <f>B198+B200+B202+B204</f>
        <v>65</v>
      </c>
      <c r="C207" s="24">
        <f aca="true" t="shared" si="84" ref="C207:H207">C198+C200+C202+C204</f>
        <v>67</v>
      </c>
      <c r="D207" s="24">
        <f t="shared" si="84"/>
        <v>83</v>
      </c>
      <c r="E207" s="24">
        <f t="shared" si="84"/>
        <v>87</v>
      </c>
      <c r="F207" s="24">
        <f t="shared" si="84"/>
        <v>89</v>
      </c>
      <c r="G207" s="24">
        <f t="shared" si="84"/>
        <v>28</v>
      </c>
      <c r="H207" s="24">
        <f t="shared" si="84"/>
        <v>0</v>
      </c>
      <c r="I207" s="24"/>
      <c r="J207" s="24"/>
      <c r="K207" s="24"/>
    </row>
    <row r="208" spans="1:11" ht="11.25">
      <c r="A208" s="6"/>
      <c r="B208" s="17"/>
      <c r="C208" s="17"/>
      <c r="D208" s="18"/>
      <c r="E208" s="18"/>
      <c r="F208" s="18"/>
      <c r="G208" s="18"/>
      <c r="H208" s="25">
        <f>SUM(B207:G207)</f>
        <v>419</v>
      </c>
      <c r="I208" s="69"/>
      <c r="J208" s="69"/>
      <c r="K208" s="69"/>
    </row>
    <row r="209" spans="1:11" ht="11.25">
      <c r="A209" s="26" t="s">
        <v>42</v>
      </c>
      <c r="B209" s="27"/>
      <c r="C209" s="27"/>
      <c r="D209" s="28"/>
      <c r="E209" s="28"/>
      <c r="F209" s="27"/>
      <c r="G209" s="28"/>
      <c r="H209" s="28"/>
      <c r="I209" s="28"/>
      <c r="J209" s="28"/>
      <c r="K209" s="28"/>
    </row>
    <row r="210" spans="1:11" ht="11.25">
      <c r="A210" s="61" t="s">
        <v>54</v>
      </c>
      <c r="B210" s="17">
        <f>DCOUNTA(data!$A4:$N2122,B$4,tabulka!B$3:B$4)-B78-B66-B90-B102-B114-B126-B138-B150-B162-B174-B186-B198</f>
        <v>49</v>
      </c>
      <c r="C210" s="17">
        <f>DCOUNTA(data!$A4:$N2122,C$4,tabulka!C$3:C$4)-C78-C66-C90-C102-C114-C126-C138-C150-C162-C174-C186-C198</f>
        <v>41</v>
      </c>
      <c r="D210" s="17">
        <f>DCOUNTA(data!$A4:$N2122,D$4,tabulka!D$3:D$4)-D78-D66-D90-D102-D114-D126-D138-D150-D162-D174-D186-D198</f>
        <v>45</v>
      </c>
      <c r="E210" s="17">
        <f>DCOUNTA(data!$A4:$N2122,E$4,tabulka!E$3:E$4)-E78-E66-E90-E102-E114-E126-E138-E150-E162-E174-E186-E198</f>
        <v>61</v>
      </c>
      <c r="F210" s="17">
        <f>DCOUNTA(data!$A4:$N2122,F$4,tabulka!F$3:F$4)-F78-F66-F90-F102-F114-F126-F138-F150-F162-F174-F186-F198</f>
        <v>42</v>
      </c>
      <c r="G210" s="17">
        <f>DCOUNTA(data!$A4:$N2122,G$4,tabulka!G$3:G$4)-G78-G66-G90-G102-G114-G126-G138-G150-G162-G174-G186-G198</f>
        <v>26</v>
      </c>
      <c r="H210" s="17"/>
      <c r="I210" s="17"/>
      <c r="J210" s="17"/>
      <c r="K210" s="17"/>
    </row>
    <row r="211" spans="1:11" ht="11.25">
      <c r="A211" s="62" t="s">
        <v>55</v>
      </c>
      <c r="B211" s="20">
        <f aca="true" t="shared" si="85" ref="B211:G211">B210/B219</f>
        <v>1</v>
      </c>
      <c r="C211" s="20">
        <f t="shared" si="85"/>
        <v>0.8367346938775511</v>
      </c>
      <c r="D211" s="20">
        <f t="shared" si="85"/>
        <v>1</v>
      </c>
      <c r="E211" s="20">
        <f t="shared" si="85"/>
        <v>0.9838709677419355</v>
      </c>
      <c r="F211" s="20">
        <f t="shared" si="85"/>
        <v>0.6885245901639344</v>
      </c>
      <c r="G211" s="20">
        <f t="shared" si="85"/>
        <v>1</v>
      </c>
      <c r="H211" s="20"/>
      <c r="I211" s="20"/>
      <c r="J211" s="20"/>
      <c r="K211" s="20"/>
    </row>
    <row r="212" spans="1:11" ht="11.25">
      <c r="A212" s="63" t="s">
        <v>56</v>
      </c>
      <c r="B212" s="17">
        <f>DCOUNTA(data!$A4:$N2122,B$4,tabulka!N$3:N$4)-B82-B70-B94-B106-B118-B130-B142-B154-B166-B176-B188-B200</f>
        <v>0</v>
      </c>
      <c r="C212" s="17">
        <f>DCOUNTA(data!$A4:$N2122,C$4,tabulka!I$3:I$4)-C80-C68-C92-C104-C116-C128-C140-C152-C164-C176-C188-C200</f>
        <v>7</v>
      </c>
      <c r="D212" s="17">
        <f>DCOUNTA(data!$A4:$N2122,D$4,tabulka!J$3:J$4)-D80-D68-D92-D104-D116-D128-D140-D152-D164-D176-D188-D200</f>
        <v>0</v>
      </c>
      <c r="E212" s="17">
        <f>DCOUNTA(data!$A4:$N2122,E$4,tabulka!K$3:K$4)-E80-E68-E92-E104-E116-E128-E140-E152-E164-E176-E188-E200</f>
        <v>0</v>
      </c>
      <c r="F212" s="17">
        <f>DCOUNTA(data!$A4:$N2122,F$4,tabulka!L$3:L$4)-F80-F68-F92-F104-F116-F128-F140-F152-F164-F176-F188-F200</f>
        <v>16</v>
      </c>
      <c r="G212" s="17">
        <f>DCOUNTA(data!$A4:$N2122,G$4,tabulka!M$3:M$4)-G80-G68-G92-G104-G116-G128-G140-G152-G164-G176-G188-G200</f>
        <v>0</v>
      </c>
      <c r="H212" s="17"/>
      <c r="I212" s="17"/>
      <c r="J212" s="17"/>
      <c r="K212" s="17"/>
    </row>
    <row r="213" spans="1:11" ht="11.25">
      <c r="A213" s="64" t="s">
        <v>57</v>
      </c>
      <c r="B213" s="21">
        <f aca="true" t="shared" si="86" ref="B213:G213">B212/B219</f>
        <v>0</v>
      </c>
      <c r="C213" s="21">
        <f t="shared" si="86"/>
        <v>0.14285714285714285</v>
      </c>
      <c r="D213" s="21">
        <f t="shared" si="86"/>
        <v>0</v>
      </c>
      <c r="E213" s="21">
        <f t="shared" si="86"/>
        <v>0</v>
      </c>
      <c r="F213" s="21">
        <f t="shared" si="86"/>
        <v>0.26229508196721313</v>
      </c>
      <c r="G213" s="21">
        <f t="shared" si="86"/>
        <v>0</v>
      </c>
      <c r="H213" s="21"/>
      <c r="I213" s="21"/>
      <c r="J213" s="21"/>
      <c r="K213" s="21"/>
    </row>
    <row r="214" spans="1:11" ht="11.25">
      <c r="A214" s="83" t="s">
        <v>5</v>
      </c>
      <c r="B214" s="17">
        <f>DCOUNTA(data!$A4:$N2122,B$4,tabulka!N$3:N$4)-B82-B70-B94-B106-B118-B130-B142-B154-B166-B178-B190-B202</f>
        <v>0</v>
      </c>
      <c r="C214" s="17">
        <f>DCOUNTA(data!$A4:$N2122,C$4,tabulka!O$3:O$4)-C82-C70-C94-C106-C118-C130-C142-C154-C166-C178-C190-C202</f>
        <v>1</v>
      </c>
      <c r="D214" s="17">
        <f>DCOUNTA(data!$A4:$N2122,D$4,tabulka!P$3:P$4)-D82-D70-D94-D106-D118-D130-D142-D154-D166-D178-D190-D202</f>
        <v>0</v>
      </c>
      <c r="E214" s="17">
        <f>DCOUNTA(data!$A4:$N2122,E$4,tabulka!Q$3:Q$4)-E82-E70-E94-E106-E118-E130-E142-E154-E166-E178-E190-E202</f>
        <v>0</v>
      </c>
      <c r="F214" s="17">
        <f>DCOUNTA(data!$A4:$N2122,F$4,tabulka!R$3:R$4)-F82-F70-F94-F106-F118-F130-F142-F154-F166-F178-F190-F202</f>
        <v>2</v>
      </c>
      <c r="G214" s="17">
        <f>DCOUNTA(data!$A4:$N2122,G$4,tabulka!S$3:S$4)-G82-G70-G94-G106-G118-G130-G142-G154-G166-G178-G190-G202</f>
        <v>0</v>
      </c>
      <c r="H214" s="17"/>
      <c r="I214" s="17"/>
      <c r="J214" s="17"/>
      <c r="K214" s="17"/>
    </row>
    <row r="215" spans="1:11" ht="11.25">
      <c r="A215" s="84"/>
      <c r="B215" s="22">
        <f aca="true" t="shared" si="87" ref="B215:G215">B214/B219</f>
        <v>0</v>
      </c>
      <c r="C215" s="22">
        <f t="shared" si="87"/>
        <v>0.02040816326530612</v>
      </c>
      <c r="D215" s="22">
        <f t="shared" si="87"/>
        <v>0</v>
      </c>
      <c r="E215" s="22">
        <f t="shared" si="87"/>
        <v>0</v>
      </c>
      <c r="F215" s="22">
        <f t="shared" si="87"/>
        <v>0.03278688524590164</v>
      </c>
      <c r="G215" s="22">
        <f t="shared" si="87"/>
        <v>0</v>
      </c>
      <c r="H215" s="22"/>
      <c r="I215" s="22"/>
      <c r="J215" s="22"/>
      <c r="K215" s="22"/>
    </row>
    <row r="216" spans="1:11" ht="11.25">
      <c r="A216" s="66" t="s">
        <v>59</v>
      </c>
      <c r="B216" s="17">
        <f>DCOUNTA(data!$A4:$N2122,B$4,tabulka!T$3:T$4)-B84-B72-B96-B108-B120-B132-B144-B156-B168-B180-B192-B204</f>
        <v>0</v>
      </c>
      <c r="C216" s="17">
        <f>DCOUNTA(data!$A4:$N2122,C$4,tabulka!U$3:U$4)-C84-C72-C96-C108-C120-C132-C144-C156-C168-C180-C192-C204</f>
        <v>0</v>
      </c>
      <c r="D216" s="17">
        <f>DCOUNTA(data!$A4:$N2122,D$4,tabulka!V$3:V$4)-D84-D72-D96-D108-D120-D132-D144-D156-D168-D180-D192-D204</f>
        <v>0</v>
      </c>
      <c r="E216" s="17">
        <f>DCOUNTA(data!$A4:$N2122,E$4,tabulka!W$3:W$4)-E84-E72-E96-E108-E120-E132-E144-E156-E168-E180-E192-E204</f>
        <v>1</v>
      </c>
      <c r="F216" s="17">
        <f>DCOUNTA(data!$A4:$N2122,F$4,tabulka!X$3:X$4)-F84-F72-F96-F108-F120-F132-F144-F156-F168-F180-F192-F204</f>
        <v>1</v>
      </c>
      <c r="G216" s="17">
        <f>DCOUNTA(data!$A4:$N2122,G$4,tabulka!Y$3:Y$4)-G84-G72-G96-G108-G120-G132-G144-G156-G168-G180-G192-G204</f>
        <v>0</v>
      </c>
      <c r="H216" s="17"/>
      <c r="I216" s="17"/>
      <c r="J216" s="17"/>
      <c r="K216" s="17"/>
    </row>
    <row r="217" spans="1:11" ht="11.25">
      <c r="A217" s="67" t="s">
        <v>58</v>
      </c>
      <c r="B217" s="54">
        <f aca="true" t="shared" si="88" ref="B217:G217">B216/B219</f>
        <v>0</v>
      </c>
      <c r="C217" s="54">
        <f t="shared" si="88"/>
        <v>0</v>
      </c>
      <c r="D217" s="54">
        <f t="shared" si="88"/>
        <v>0</v>
      </c>
      <c r="E217" s="54">
        <f t="shared" si="88"/>
        <v>0.016129032258064516</v>
      </c>
      <c r="F217" s="54">
        <f t="shared" si="88"/>
        <v>0.01639344262295082</v>
      </c>
      <c r="G217" s="54">
        <f t="shared" si="88"/>
        <v>0</v>
      </c>
      <c r="H217" s="54"/>
      <c r="I217" s="68"/>
      <c r="J217" s="68"/>
      <c r="K217" s="68"/>
    </row>
    <row r="218" spans="1:11" ht="11.25">
      <c r="A218" s="6"/>
      <c r="B218" s="17"/>
      <c r="C218" s="17"/>
      <c r="D218" s="17"/>
      <c r="E218" s="18"/>
      <c r="F218" s="18"/>
      <c r="G218" s="17"/>
      <c r="H218" s="19"/>
      <c r="I218" s="19"/>
      <c r="J218" s="19"/>
      <c r="K218" s="19"/>
    </row>
    <row r="219" spans="1:11" ht="11.25">
      <c r="A219" s="23" t="s">
        <v>8</v>
      </c>
      <c r="B219" s="24">
        <f>B210+B212+B214+B216</f>
        <v>49</v>
      </c>
      <c r="C219" s="24">
        <f aca="true" t="shared" si="89" ref="C219:H219">C210+C212+C214+C216</f>
        <v>49</v>
      </c>
      <c r="D219" s="24">
        <f t="shared" si="89"/>
        <v>45</v>
      </c>
      <c r="E219" s="24">
        <f t="shared" si="89"/>
        <v>62</v>
      </c>
      <c r="F219" s="24">
        <f t="shared" si="89"/>
        <v>61</v>
      </c>
      <c r="G219" s="24">
        <f t="shared" si="89"/>
        <v>26</v>
      </c>
      <c r="H219" s="24">
        <f t="shared" si="89"/>
        <v>0</v>
      </c>
      <c r="I219" s="24"/>
      <c r="J219" s="24"/>
      <c r="K219" s="24"/>
    </row>
    <row r="220" spans="1:11" ht="11.25">
      <c r="A220" s="6"/>
      <c r="B220" s="17"/>
      <c r="C220" s="17"/>
      <c r="D220" s="18"/>
      <c r="E220" s="18"/>
      <c r="F220" s="18"/>
      <c r="G220" s="18"/>
      <c r="H220" s="25">
        <f>SUM(B219:G219)</f>
        <v>292</v>
      </c>
      <c r="I220" s="69"/>
      <c r="J220" s="69"/>
      <c r="K220" s="69"/>
    </row>
    <row r="221" spans="1:11" ht="11.25">
      <c r="A221" s="56" t="s">
        <v>6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ht="11.25">
      <c r="A222" s="61" t="s">
        <v>54</v>
      </c>
      <c r="B222" s="17">
        <f>DCOUNTA(data!$A4:$N2122,B$4,tabulka!B$3:B$4)-B66</f>
        <v>715</v>
      </c>
      <c r="C222" s="17">
        <f>DCOUNTA(data!$A4:$N2122,C$4,tabulka!C$3:C$4)-C66</f>
        <v>570</v>
      </c>
      <c r="D222" s="17">
        <f>DCOUNTA(data!$A4:$N2122,D$4,tabulka!D$3:D$4)-D66</f>
        <v>719</v>
      </c>
      <c r="E222" s="17">
        <f>DCOUNTA(data!$A4:$N2122,E$4,tabulka!E$3:E$4)-E66</f>
        <v>774</v>
      </c>
      <c r="F222" s="17">
        <f>DCOUNTA(data!$A4:$N2122,F$4,tabulka!F$3:F$4)-F66</f>
        <v>578</v>
      </c>
      <c r="G222" s="17">
        <f>DCOUNTA(data!$A4:$N2122,G$4,tabulka!G$3:G$4)-G66</f>
        <v>340</v>
      </c>
      <c r="H222" s="17"/>
      <c r="I222" s="17"/>
      <c r="J222" s="17"/>
      <c r="K222" s="17"/>
    </row>
    <row r="223" spans="1:11" ht="11.25">
      <c r="A223" s="62" t="s">
        <v>55</v>
      </c>
      <c r="B223" s="20">
        <f aca="true" t="shared" si="90" ref="B223:G223">B222/B231</f>
        <v>0.9834938101788171</v>
      </c>
      <c r="C223" s="20">
        <f t="shared" si="90"/>
        <v>0.7651006711409396</v>
      </c>
      <c r="D223" s="20">
        <f t="shared" si="90"/>
        <v>0.9876373626373627</v>
      </c>
      <c r="E223" s="20">
        <f t="shared" si="90"/>
        <v>0.9638854296388543</v>
      </c>
      <c r="F223" s="20">
        <f t="shared" si="90"/>
        <v>0.7023086269744836</v>
      </c>
      <c r="G223" s="20">
        <f t="shared" si="90"/>
        <v>0.9659090909090909</v>
      </c>
      <c r="H223" s="20"/>
      <c r="I223" s="20"/>
      <c r="J223" s="20"/>
      <c r="K223" s="20"/>
    </row>
    <row r="224" spans="1:11" ht="11.25">
      <c r="A224" s="63" t="s">
        <v>56</v>
      </c>
      <c r="B224" s="17">
        <f>DCOUNTA(data!$A4:$N2122,B$4,tabulka!H$3:H$4)-B68</f>
        <v>9</v>
      </c>
      <c r="C224" s="17">
        <f>DCOUNTA(data!$A4:$N2122,C$4,tabulka!I$3:I$4)-C68</f>
        <v>170</v>
      </c>
      <c r="D224" s="17">
        <f>DCOUNTA(data!$A4:$N2122,D$4,tabulka!J$3:J$4)-D68</f>
        <v>6</v>
      </c>
      <c r="E224" s="17">
        <f>DCOUNTA(data!$A4:$N2122,E$4,tabulka!K$3:K$4)-E68</f>
        <v>19</v>
      </c>
      <c r="F224" s="17">
        <f>DCOUNTA(data!$A4:$N2122,F$4,tabulka!L$3:L$4)-F68</f>
        <v>225</v>
      </c>
      <c r="G224" s="17">
        <f>DCOUNTA(data!$A4:$N2122,G$4,tabulka!M$3:M$4)-G68</f>
        <v>0</v>
      </c>
      <c r="H224" s="17"/>
      <c r="I224" s="17"/>
      <c r="J224" s="17"/>
      <c r="K224" s="17"/>
    </row>
    <row r="225" spans="1:11" ht="11.25">
      <c r="A225" s="64" t="s">
        <v>57</v>
      </c>
      <c r="B225" s="21">
        <f aca="true" t="shared" si="91" ref="B225:G225">B224/B231</f>
        <v>0.012379642365887207</v>
      </c>
      <c r="C225" s="21">
        <f t="shared" si="91"/>
        <v>0.22818791946308725</v>
      </c>
      <c r="D225" s="21">
        <f t="shared" si="91"/>
        <v>0.008241758241758242</v>
      </c>
      <c r="E225" s="21">
        <f t="shared" si="91"/>
        <v>0.023661270236612703</v>
      </c>
      <c r="F225" s="21">
        <f t="shared" si="91"/>
        <v>0.2733900364520049</v>
      </c>
      <c r="G225" s="21">
        <f t="shared" si="91"/>
        <v>0</v>
      </c>
      <c r="H225" s="21"/>
      <c r="I225" s="21"/>
      <c r="J225" s="21"/>
      <c r="K225" s="21"/>
    </row>
    <row r="226" spans="1:11" ht="11.25">
      <c r="A226" s="83" t="s">
        <v>5</v>
      </c>
      <c r="B226" s="17">
        <f>DCOUNTA(data!$A4:$N2122,B$4,tabulka!N$3:N$4)-B70</f>
        <v>1</v>
      </c>
      <c r="C226" s="17">
        <f>DCOUNTA(data!$A4:$N2122,C$4,tabulka!O$3:O$4)-C70</f>
        <v>5</v>
      </c>
      <c r="D226" s="17">
        <f>DCOUNTA(data!$A4:$N2122,D$4,tabulka!P$3:P$4)-D70</f>
        <v>2</v>
      </c>
      <c r="E226" s="17">
        <f>DCOUNTA(data!$A4:$N2122,E$4,tabulka!Q$3:Q$4)-E70</f>
        <v>3</v>
      </c>
      <c r="F226" s="17">
        <f>DCOUNTA(data!$A4:$N2122,F$4,tabulka!R$3:R$4)-F70</f>
        <v>16</v>
      </c>
      <c r="G226" s="17">
        <f>DCOUNTA(data!$A4:$N2122,G$4,tabulka!S$3:S$4)-G70</f>
        <v>12</v>
      </c>
      <c r="H226" s="17"/>
      <c r="I226" s="17"/>
      <c r="J226" s="17"/>
      <c r="K226" s="17"/>
    </row>
    <row r="227" spans="1:11" ht="11.25">
      <c r="A227" s="84"/>
      <c r="B227" s="22">
        <f aca="true" t="shared" si="92" ref="B227:G227">B226/B231</f>
        <v>0.001375515818431912</v>
      </c>
      <c r="C227" s="22">
        <f t="shared" si="92"/>
        <v>0.006711409395973154</v>
      </c>
      <c r="D227" s="22">
        <f t="shared" si="92"/>
        <v>0.0027472527472527475</v>
      </c>
      <c r="E227" s="22">
        <f t="shared" si="92"/>
        <v>0.0037359900373599006</v>
      </c>
      <c r="F227" s="22">
        <f t="shared" si="92"/>
        <v>0.019441069258809233</v>
      </c>
      <c r="G227" s="22">
        <f t="shared" si="92"/>
        <v>0.03409090909090909</v>
      </c>
      <c r="H227" s="19"/>
      <c r="I227" s="19"/>
      <c r="J227" s="19"/>
      <c r="K227" s="19"/>
    </row>
    <row r="228" spans="1:11" ht="11.25">
      <c r="A228" s="66" t="s">
        <v>59</v>
      </c>
      <c r="B228" s="17">
        <f>DCOUNTA(data!$A4:$N2122,B$4,tabulka!T$3:T$4)-B72</f>
        <v>2</v>
      </c>
      <c r="C228" s="17">
        <f>DCOUNTA(data!$A4:$N2122,C$4,tabulka!U$3:U$4)-C72</f>
        <v>0</v>
      </c>
      <c r="D228" s="17">
        <f>DCOUNTA(data!$A4:$N2122,D$4,tabulka!V$3:V$4)-D72</f>
        <v>1</v>
      </c>
      <c r="E228" s="17">
        <f>DCOUNTA(data!$A4:$N2122,E$4,tabulka!W$3:W$4)-E72</f>
        <v>7</v>
      </c>
      <c r="F228" s="17">
        <f>DCOUNTA(data!$A4:$N2122,F$4,tabulka!X$3:X$4)-F72</f>
        <v>4</v>
      </c>
      <c r="G228" s="17">
        <f>DCOUNTA(data!$A4:$N2122,G$4,tabulka!Y$3:Y$4)-G72</f>
        <v>0</v>
      </c>
      <c r="H228" s="17"/>
      <c r="I228" s="17"/>
      <c r="J228" s="17"/>
      <c r="K228" s="17"/>
    </row>
    <row r="229" spans="1:11" ht="11.25">
      <c r="A229" s="67" t="s">
        <v>58</v>
      </c>
      <c r="B229" s="54">
        <f aca="true" t="shared" si="93" ref="B229:G229">B228/B231</f>
        <v>0.002751031636863824</v>
      </c>
      <c r="C229" s="54">
        <f t="shared" si="93"/>
        <v>0</v>
      </c>
      <c r="D229" s="54">
        <f t="shared" si="93"/>
        <v>0.0013736263736263737</v>
      </c>
      <c r="E229" s="54">
        <f t="shared" si="93"/>
        <v>0.008717310087173101</v>
      </c>
      <c r="F229" s="54">
        <f t="shared" si="93"/>
        <v>0.004860267314702308</v>
      </c>
      <c r="G229" s="54">
        <f t="shared" si="93"/>
        <v>0</v>
      </c>
      <c r="H229" s="54"/>
      <c r="I229" s="68"/>
      <c r="J229" s="68"/>
      <c r="K229" s="68"/>
    </row>
    <row r="230" spans="1:11" ht="11.25">
      <c r="A230" s="6"/>
      <c r="B230" s="17"/>
      <c r="C230" s="17"/>
      <c r="D230" s="17"/>
      <c r="E230" s="18"/>
      <c r="F230" s="18"/>
      <c r="G230" s="17"/>
      <c r="H230" s="19"/>
      <c r="I230" s="19"/>
      <c r="J230" s="19"/>
      <c r="K230" s="19"/>
    </row>
    <row r="231" spans="1:11" ht="11.25">
      <c r="A231" s="23" t="s">
        <v>8</v>
      </c>
      <c r="B231" s="24">
        <f>B222+B224+B226+B228</f>
        <v>727</v>
      </c>
      <c r="C231" s="24">
        <f aca="true" t="shared" si="94" ref="C231:H231">C222+C224+C226+C228</f>
        <v>745</v>
      </c>
      <c r="D231" s="24">
        <f t="shared" si="94"/>
        <v>728</v>
      </c>
      <c r="E231" s="24">
        <f t="shared" si="94"/>
        <v>803</v>
      </c>
      <c r="F231" s="24">
        <f t="shared" si="94"/>
        <v>823</v>
      </c>
      <c r="G231" s="24">
        <f t="shared" si="94"/>
        <v>352</v>
      </c>
      <c r="H231" s="24">
        <f t="shared" si="94"/>
        <v>0</v>
      </c>
      <c r="I231" s="24"/>
      <c r="J231" s="24"/>
      <c r="K231" s="24"/>
    </row>
    <row r="232" spans="1:11" ht="11.25">
      <c r="A232" s="6"/>
      <c r="B232" s="17"/>
      <c r="C232" s="17"/>
      <c r="D232" s="18"/>
      <c r="E232" s="18"/>
      <c r="F232" s="18"/>
      <c r="G232" s="18"/>
      <c r="H232" s="25">
        <f>SUM(B231:G231)</f>
        <v>4178</v>
      </c>
      <c r="I232" s="69"/>
      <c r="J232" s="69"/>
      <c r="K232" s="69"/>
    </row>
    <row r="233" spans="1:11" ht="11.25">
      <c r="A233" s="26" t="s">
        <v>44</v>
      </c>
      <c r="B233" s="27"/>
      <c r="C233" s="27"/>
      <c r="D233" s="28"/>
      <c r="E233" s="28"/>
      <c r="F233" s="27"/>
      <c r="G233" s="28"/>
      <c r="H233" s="28"/>
      <c r="I233" s="28"/>
      <c r="J233" s="28"/>
      <c r="K233" s="28"/>
    </row>
    <row r="234" spans="1:11" ht="11.25">
      <c r="A234" s="61" t="s">
        <v>54</v>
      </c>
      <c r="B234" s="17">
        <f>DCOUNTA(data!$A4:$N2361,B$4,tabulka!B$3:B$4)-B66-B222</f>
        <v>61</v>
      </c>
      <c r="C234" s="17">
        <f>DCOUNTA(data!$A4:$N2361,C$4,tabulka!C$3:C$4)-C66-C222</f>
        <v>50</v>
      </c>
      <c r="D234" s="17">
        <f>DCOUNTA(data!$A4:$N2361,D$4,tabulka!D$3:D$4)-D66-D222</f>
        <v>59</v>
      </c>
      <c r="E234" s="17">
        <f>DCOUNTA(data!$A4:$N2361,E$4,tabulka!E$3:E$4)-E66-E222</f>
        <v>87</v>
      </c>
      <c r="F234" s="17">
        <f>DCOUNTA(data!$A4:$N2361,F$4,tabulka!F$3:F$4)-F66-F222</f>
        <v>73</v>
      </c>
      <c r="G234" s="17">
        <f>DCOUNTA(data!$A4:$N2361,G$4,tabulka!G$3:G$4)-G66-G222</f>
        <v>29</v>
      </c>
      <c r="H234" s="17">
        <f>DCOUNTA(data!$A4:$N2361,H$4,tabulka!Z$3:Z$4)-DCOUNTA(data!$A4:$N2122,H$4,tabulka!Z$3:Z$4)</f>
        <v>71</v>
      </c>
      <c r="I234" s="17"/>
      <c r="J234" s="17"/>
      <c r="K234" s="17"/>
    </row>
    <row r="235" spans="1:11" ht="11.25">
      <c r="A235" s="62" t="s">
        <v>55</v>
      </c>
      <c r="B235" s="20">
        <f aca="true" t="shared" si="95" ref="B235:H235">B234/B243</f>
        <v>1</v>
      </c>
      <c r="C235" s="20">
        <f t="shared" si="95"/>
        <v>0.819672131147541</v>
      </c>
      <c r="D235" s="20">
        <f t="shared" si="95"/>
        <v>1</v>
      </c>
      <c r="E235" s="20">
        <f t="shared" si="95"/>
        <v>1</v>
      </c>
      <c r="F235" s="20">
        <f t="shared" si="95"/>
        <v>0.8202247191011236</v>
      </c>
      <c r="G235" s="20">
        <f t="shared" si="95"/>
        <v>0.9666666666666667</v>
      </c>
      <c r="H235" s="20">
        <f t="shared" si="95"/>
        <v>0.8765432098765432</v>
      </c>
      <c r="I235" s="20"/>
      <c r="J235" s="20"/>
      <c r="K235" s="20"/>
    </row>
    <row r="236" spans="1:11" ht="11.25">
      <c r="A236" s="63" t="s">
        <v>56</v>
      </c>
      <c r="B236" s="17">
        <f>DCOUNTA(data!$A4:$N2361,B$4,tabulka!H$3:H$4)-B68-B224</f>
        <v>0</v>
      </c>
      <c r="C236" s="17">
        <f>DCOUNTA(data!$A4:$N2361,C$4,tabulka!I$3:I$4)-C68-C224</f>
        <v>10</v>
      </c>
      <c r="D236" s="17">
        <f>DCOUNTA(data!$A4:$N2361,D$4,tabulka!J$3:J$4)-D68-D224</f>
        <v>0</v>
      </c>
      <c r="E236" s="17">
        <f>DCOUNTA(data!$A4:$N2361,E$4,tabulka!K$3:K$4)-E68-E224</f>
        <v>0</v>
      </c>
      <c r="F236" s="17">
        <f>DCOUNTA(data!$A4:$N2361,F$4,tabulka!L$3:L$4)-F68-F224</f>
        <v>15</v>
      </c>
      <c r="G236" s="17">
        <f>DCOUNTA(data!$A4:$N2361,G$4,tabulka!M$3:M$4)-G68-G224</f>
        <v>0</v>
      </c>
      <c r="H236" s="17">
        <f>DCOUNTA(data!$A4:$N2361,H$4,tabulka!AA$3:AA$4)-DCOUNTA(data!$A4:$N2122,H$4,tabulka!AA$3:AA$4)</f>
        <v>10</v>
      </c>
      <c r="I236" s="17"/>
      <c r="J236" s="17"/>
      <c r="K236" s="17"/>
    </row>
    <row r="237" spans="1:11" ht="11.25">
      <c r="A237" s="64" t="s">
        <v>57</v>
      </c>
      <c r="B237" s="21">
        <f aca="true" t="shared" si="96" ref="B237:H237">B236/B243</f>
        <v>0</v>
      </c>
      <c r="C237" s="21">
        <f t="shared" si="96"/>
        <v>0.16393442622950818</v>
      </c>
      <c r="D237" s="21">
        <f t="shared" si="96"/>
        <v>0</v>
      </c>
      <c r="E237" s="21">
        <f t="shared" si="96"/>
        <v>0</v>
      </c>
      <c r="F237" s="21">
        <f t="shared" si="96"/>
        <v>0.16853932584269662</v>
      </c>
      <c r="G237" s="21">
        <f t="shared" si="96"/>
        <v>0</v>
      </c>
      <c r="H237" s="21">
        <f t="shared" si="96"/>
        <v>0.12345679012345678</v>
      </c>
      <c r="I237" s="21"/>
      <c r="J237" s="21"/>
      <c r="K237" s="21"/>
    </row>
    <row r="238" spans="1:11" ht="11.25">
      <c r="A238" s="83" t="s">
        <v>5</v>
      </c>
      <c r="B238" s="17">
        <f>DCOUNTA(data!$A4:$N2361,B$4,tabulka!N$3:N$4)-B70-B226</f>
        <v>0</v>
      </c>
      <c r="C238" s="17">
        <f>DCOUNTA(data!$A4:$N2361,C$4,tabulka!O$3:O$4)-C70-C226</f>
        <v>1</v>
      </c>
      <c r="D238" s="17">
        <f>DCOUNTA(data!$A4:$N2361,D$4,tabulka!P$3:P$4)-D70-D226</f>
        <v>0</v>
      </c>
      <c r="E238" s="17">
        <f>DCOUNTA(data!$A4:$N2361,E$4,tabulka!Q$3:Q$4)-E70-E226</f>
        <v>0</v>
      </c>
      <c r="F238" s="17">
        <f>DCOUNTA(data!$A4:$N2361,F$4,tabulka!R$3:R$4)-F70-F226</f>
        <v>1</v>
      </c>
      <c r="G238" s="17">
        <f>DCOUNTA(data!$A4:$N2361,G$4,tabulka!S$3:S$4)-G70-G226</f>
        <v>1</v>
      </c>
      <c r="H238" s="17">
        <f>DCOUNTA(data!$A4:$N2361,H$4,tabulka!AB$3:AB$4)-DCOUNTA(data!$A4:$N2122,H$4,tabulka!AB$3:AB$4)</f>
        <v>0</v>
      </c>
      <c r="I238" s="17"/>
      <c r="J238" s="17"/>
      <c r="K238" s="17"/>
    </row>
    <row r="239" spans="1:11" ht="11.25">
      <c r="A239" s="84"/>
      <c r="B239" s="22">
        <f aca="true" t="shared" si="97" ref="B239:H239">B238/B243</f>
        <v>0</v>
      </c>
      <c r="C239" s="22">
        <f t="shared" si="97"/>
        <v>0.01639344262295082</v>
      </c>
      <c r="D239" s="22">
        <f t="shared" si="97"/>
        <v>0</v>
      </c>
      <c r="E239" s="22">
        <f t="shared" si="97"/>
        <v>0</v>
      </c>
      <c r="F239" s="22">
        <f t="shared" si="97"/>
        <v>0.011235955056179775</v>
      </c>
      <c r="G239" s="22">
        <f t="shared" si="97"/>
        <v>0.03333333333333333</v>
      </c>
      <c r="H239" s="22">
        <f t="shared" si="97"/>
        <v>0</v>
      </c>
      <c r="I239" s="22"/>
      <c r="J239" s="22"/>
      <c r="K239" s="22"/>
    </row>
    <row r="240" spans="1:11" ht="11.25">
      <c r="A240" s="66" t="s">
        <v>59</v>
      </c>
      <c r="B240" s="17">
        <f>DCOUNTA(data!$A4:$N2361,B$4,tabulka!T$3:T$4)-B72-B228</f>
        <v>0</v>
      </c>
      <c r="C240" s="17">
        <f>DCOUNTA(data!$A4:$N2361,C$4,tabulka!U$3:U$4)-C72-C228</f>
        <v>0</v>
      </c>
      <c r="D240" s="17">
        <f>DCOUNTA(data!$A4:$N2361,D$4,tabulka!V$3:V$4)-D72-D228</f>
        <v>0</v>
      </c>
      <c r="E240" s="17">
        <f>DCOUNTA(data!$A4:$N2361,E$4,tabulka!W$3:W$4)-E72-E228</f>
        <v>0</v>
      </c>
      <c r="F240" s="17">
        <f>DCOUNTA(data!$A4:$N2361,F$4,tabulka!X$3:X$4)-F72-F228</f>
        <v>0</v>
      </c>
      <c r="G240" s="17">
        <f>DCOUNTA(data!$A4:$N2361,G$4,tabulka!Y$3:Y$4)-G72-G228</f>
        <v>0</v>
      </c>
      <c r="H240" s="17">
        <f>DCOUNTA(data!$A4:$N2361,H$4,tabulka!AC$3:AC$4)-DCOUNTA(data!$A4:$N2122,H$4,tabulka!AC$3:AC$4)</f>
        <v>0</v>
      </c>
      <c r="I240" s="17"/>
      <c r="J240" s="17"/>
      <c r="K240" s="17"/>
    </row>
    <row r="241" spans="1:11" ht="11.25">
      <c r="A241" s="67" t="s">
        <v>58</v>
      </c>
      <c r="B241" s="54">
        <f aca="true" t="shared" si="98" ref="B241:H241">B240/B243</f>
        <v>0</v>
      </c>
      <c r="C241" s="54">
        <f t="shared" si="98"/>
        <v>0</v>
      </c>
      <c r="D241" s="54">
        <f t="shared" si="98"/>
        <v>0</v>
      </c>
      <c r="E241" s="54">
        <f t="shared" si="98"/>
        <v>0</v>
      </c>
      <c r="F241" s="54">
        <f t="shared" si="98"/>
        <v>0</v>
      </c>
      <c r="G241" s="54">
        <f t="shared" si="98"/>
        <v>0</v>
      </c>
      <c r="H241" s="54">
        <f t="shared" si="98"/>
        <v>0</v>
      </c>
      <c r="I241" s="68"/>
      <c r="J241" s="68"/>
      <c r="K241" s="68"/>
    </row>
    <row r="242" spans="1:11" ht="11.25">
      <c r="A242" s="6"/>
      <c r="B242" s="17"/>
      <c r="C242" s="17"/>
      <c r="D242" s="17"/>
      <c r="E242" s="18"/>
      <c r="F242" s="18"/>
      <c r="G242" s="17"/>
      <c r="H242" s="19"/>
      <c r="I242" s="19"/>
      <c r="J242" s="19"/>
      <c r="K242" s="19"/>
    </row>
    <row r="243" spans="1:11" ht="11.25">
      <c r="A243" s="23" t="s">
        <v>8</v>
      </c>
      <c r="B243" s="24">
        <f>B234+B236+B238+B240</f>
        <v>61</v>
      </c>
      <c r="C243" s="24">
        <f aca="true" t="shared" si="99" ref="C243:H243">C234+C236+C238+C240</f>
        <v>61</v>
      </c>
      <c r="D243" s="24">
        <f t="shared" si="99"/>
        <v>59</v>
      </c>
      <c r="E243" s="24">
        <f t="shared" si="99"/>
        <v>87</v>
      </c>
      <c r="F243" s="24">
        <f t="shared" si="99"/>
        <v>89</v>
      </c>
      <c r="G243" s="24">
        <f t="shared" si="99"/>
        <v>30</v>
      </c>
      <c r="H243" s="24">
        <f t="shared" si="99"/>
        <v>81</v>
      </c>
      <c r="I243" s="24"/>
      <c r="J243" s="24"/>
      <c r="K243" s="24"/>
    </row>
    <row r="244" spans="1:11" ht="11.25">
      <c r="A244" s="6"/>
      <c r="B244" s="17"/>
      <c r="C244" s="17"/>
      <c r="D244" s="18"/>
      <c r="E244" s="18"/>
      <c r="F244" s="18"/>
      <c r="G244" s="18"/>
      <c r="H244" s="25">
        <f>SUM(B243:H243)</f>
        <v>468</v>
      </c>
      <c r="I244" s="69"/>
      <c r="J244" s="69"/>
      <c r="K244" s="69"/>
    </row>
    <row r="245" spans="1:11" ht="11.25">
      <c r="A245" s="26" t="s">
        <v>45</v>
      </c>
      <c r="B245" s="27"/>
      <c r="C245" s="27"/>
      <c r="D245" s="28"/>
      <c r="E245" s="28"/>
      <c r="F245" s="27"/>
      <c r="G245" s="28"/>
      <c r="H245" s="28"/>
      <c r="I245" s="28"/>
      <c r="J245" s="28"/>
      <c r="K245" s="28"/>
    </row>
    <row r="246" spans="1:11" ht="11.25">
      <c r="A246" s="61" t="s">
        <v>54</v>
      </c>
      <c r="B246" s="17">
        <f>DCOUNTA(data!$A4:$N2538,B$4,tabulka!B$3:B$4)-B66-B222-B234</f>
        <v>58</v>
      </c>
      <c r="C246" s="17">
        <f>DCOUNTA(data!$A4:$N2538,C$4,tabulka!C$3:C$4)-C66-C222-C234</f>
        <v>49</v>
      </c>
      <c r="D246" s="17">
        <f>DCOUNTA(data!$A4:$N2538,D$4,tabulka!D$3:D$4)-D66-D222-D234</f>
        <v>61</v>
      </c>
      <c r="E246" s="17">
        <f>DCOUNTA(data!$A4:$N2538,E$4,tabulka!E$3:E$4)-E66-E222-E234</f>
        <v>72</v>
      </c>
      <c r="F246" s="17">
        <f>DCOUNTA(data!$A4:$N2538,F$4,tabulka!F$3:F$4)-F66-F222-F234</f>
        <v>59</v>
      </c>
      <c r="G246" s="17">
        <f>DCOUNTA(data!$A4:$N2538,G$4,tabulka!G$3:G$4)-G66-G222-G234</f>
        <v>16</v>
      </c>
      <c r="H246" s="17">
        <f>DCOUNTA(data!$A4:$N2538,H$4,tabulka!Z$3:Z$4)-DCOUNTA(data!$A4:$N2122,H$4,tabulka!Z$3:Z$4)-H234</f>
        <v>39</v>
      </c>
      <c r="I246" s="17"/>
      <c r="J246" s="17"/>
      <c r="K246" s="17"/>
    </row>
    <row r="247" spans="1:11" ht="11.25">
      <c r="A247" s="62" t="s">
        <v>55</v>
      </c>
      <c r="B247" s="20">
        <f aca="true" t="shared" si="100" ref="B247:H247">B246/B255</f>
        <v>1</v>
      </c>
      <c r="C247" s="20">
        <f t="shared" si="100"/>
        <v>0.8448275862068966</v>
      </c>
      <c r="D247" s="20">
        <f t="shared" si="100"/>
        <v>1</v>
      </c>
      <c r="E247" s="20">
        <f t="shared" si="100"/>
        <v>0.9230769230769231</v>
      </c>
      <c r="F247" s="20">
        <f t="shared" si="100"/>
        <v>0.7662337662337663</v>
      </c>
      <c r="G247" s="20">
        <f t="shared" si="100"/>
        <v>1</v>
      </c>
      <c r="H247" s="20">
        <f t="shared" si="100"/>
        <v>0.8666666666666667</v>
      </c>
      <c r="I247" s="20"/>
      <c r="J247" s="20"/>
      <c r="K247" s="20"/>
    </row>
    <row r="248" spans="1:11" ht="11.25">
      <c r="A248" s="63" t="s">
        <v>56</v>
      </c>
      <c r="B248" s="17">
        <f>DCOUNTA(data!$A4:$N2538,B$4,tabulka!H$3:H$4)-B68-B224-B236</f>
        <v>0</v>
      </c>
      <c r="C248" s="17">
        <f>DCOUNTA(data!$A4:$N2538,C$4,tabulka!I$3:I$4)-C68-C224-C236</f>
        <v>6</v>
      </c>
      <c r="D248" s="17">
        <f>DCOUNTA(data!$A4:$N2538,D$4,tabulka!J$3:J$4)-D68-D224-D236</f>
        <v>0</v>
      </c>
      <c r="E248" s="17">
        <f>DCOUNTA(data!$A4:$N2538,E$4,tabulka!K$3:K$4)-E68-E224-E236</f>
        <v>0</v>
      </c>
      <c r="F248" s="17">
        <f>DCOUNTA(data!$A4:$N2538,F$4,tabulka!L$3:L$4)-F68-F224-F236</f>
        <v>18</v>
      </c>
      <c r="G248" s="17">
        <f>DCOUNTA(data!$A4:$N2538,G$4,tabulka!M$3:M$4)-G68-G224-G236</f>
        <v>0</v>
      </c>
      <c r="H248" s="17">
        <f>DCOUNTA(data!$A4:$N2538,H$4,tabulka!AA$3:AA$4)-DCOUNTA(data!$A4:$N2122,H$4,tabulka!AA$3:AA$4)-H236</f>
        <v>6</v>
      </c>
      <c r="I248" s="17"/>
      <c r="J248" s="17"/>
      <c r="K248" s="17"/>
    </row>
    <row r="249" spans="1:11" ht="11.25">
      <c r="A249" s="64" t="s">
        <v>57</v>
      </c>
      <c r="B249" s="21">
        <f aca="true" t="shared" si="101" ref="B249:H249">B248/B255</f>
        <v>0</v>
      </c>
      <c r="C249" s="21">
        <f t="shared" si="101"/>
        <v>0.10344827586206896</v>
      </c>
      <c r="D249" s="21">
        <f t="shared" si="101"/>
        <v>0</v>
      </c>
      <c r="E249" s="21">
        <f t="shared" si="101"/>
        <v>0</v>
      </c>
      <c r="F249" s="21">
        <f t="shared" si="101"/>
        <v>0.23376623376623376</v>
      </c>
      <c r="G249" s="21">
        <f t="shared" si="101"/>
        <v>0</v>
      </c>
      <c r="H249" s="21">
        <f t="shared" si="101"/>
        <v>0.13333333333333333</v>
      </c>
      <c r="I249" s="21"/>
      <c r="J249" s="21"/>
      <c r="K249" s="21"/>
    </row>
    <row r="250" spans="1:11" ht="11.25">
      <c r="A250" s="83" t="s">
        <v>5</v>
      </c>
      <c r="B250" s="17">
        <f>DCOUNTA(data!$A4:$N2538,B$4,tabulka!N$3:N$4)-B70-B226-B238</f>
        <v>0</v>
      </c>
      <c r="C250" s="17">
        <f>DCOUNTA(data!$A4:$N2538,C$4,tabulka!O$3:O$4)-C70-C226-C238</f>
        <v>3</v>
      </c>
      <c r="D250" s="17">
        <f>DCOUNTA(data!$A4:$N2538,D$4,tabulka!P$3:P$4)-D70-D226-D238</f>
        <v>0</v>
      </c>
      <c r="E250" s="17">
        <f>DCOUNTA(data!$A4:$N2538,E$4,tabulka!Q$3:Q$4)-E70-E226-E238</f>
        <v>0</v>
      </c>
      <c r="F250" s="17">
        <f>DCOUNTA(data!$A4:$N2538,F$4,tabulka!R$3:R$4)-F70-F226-F238</f>
        <v>0</v>
      </c>
      <c r="G250" s="17">
        <f>DCOUNTA(data!$A4:$N2538,G$4,tabulka!S$3:S$4)-G70-G226-G238</f>
        <v>0</v>
      </c>
      <c r="H250" s="17">
        <f>DCOUNTA(data!$A4:$N2538,H$4,tabulka!AB$3:AB$4)-DCOUNTA(data!$A4:$N2122,H$4,tabulka!AB$3:AB$4)-H238</f>
        <v>0</v>
      </c>
      <c r="I250" s="17"/>
      <c r="J250" s="17"/>
      <c r="K250" s="17"/>
    </row>
    <row r="251" spans="1:11" ht="11.25">
      <c r="A251" s="84"/>
      <c r="B251" s="22">
        <f aca="true" t="shared" si="102" ref="B251:H251">B250/B255</f>
        <v>0</v>
      </c>
      <c r="C251" s="22">
        <f t="shared" si="102"/>
        <v>0.05172413793103448</v>
      </c>
      <c r="D251" s="22">
        <f t="shared" si="102"/>
        <v>0</v>
      </c>
      <c r="E251" s="22">
        <f t="shared" si="102"/>
        <v>0</v>
      </c>
      <c r="F251" s="22">
        <f t="shared" si="102"/>
        <v>0</v>
      </c>
      <c r="G251" s="22">
        <f t="shared" si="102"/>
        <v>0</v>
      </c>
      <c r="H251" s="22">
        <f t="shared" si="102"/>
        <v>0</v>
      </c>
      <c r="I251" s="22"/>
      <c r="J251" s="22"/>
      <c r="K251" s="22"/>
    </row>
    <row r="252" spans="1:11" ht="11.25">
      <c r="A252" s="66" t="s">
        <v>59</v>
      </c>
      <c r="B252" s="17">
        <f>DCOUNTA(data!$A4:$N2538,B$4,tabulka!T$3:T$4)-B72-B228-B240</f>
        <v>0</v>
      </c>
      <c r="C252" s="17">
        <f>DCOUNTA(data!$A4:$N2538,C$4,tabulka!U$3:U$4)-C72-C228-C240</f>
        <v>0</v>
      </c>
      <c r="D252" s="17">
        <f>DCOUNTA(data!$A4:$N2538,D$4,tabulka!V$3:V$4)-D72-D228-D240</f>
        <v>0</v>
      </c>
      <c r="E252" s="17">
        <f>DCOUNTA(data!$A4:$N2538,E$4,tabulka!W$3:W$4)-E72-E228-E240</f>
        <v>6</v>
      </c>
      <c r="F252" s="17">
        <f>DCOUNTA(data!$A4:$N2538,F$4,tabulka!X$3:X$4)-F72-F228-F240</f>
        <v>0</v>
      </c>
      <c r="G252" s="17">
        <f>DCOUNTA(data!$A4:$N2538,G$4,tabulka!Y$3:Y$4)-G72-G228-G240</f>
        <v>0</v>
      </c>
      <c r="H252" s="17">
        <f>DCOUNTA(data!$A4:$N2538,H$4,tabulka!AC$3:AC$4)-DCOUNTA(data!$A4:$N2122,H$4,tabulka!AC$3:AC$4)-H240</f>
        <v>0</v>
      </c>
      <c r="I252" s="17"/>
      <c r="J252" s="17"/>
      <c r="K252" s="17"/>
    </row>
    <row r="253" spans="1:11" ht="11.25">
      <c r="A253" s="67" t="s">
        <v>58</v>
      </c>
      <c r="B253" s="54">
        <f aca="true" t="shared" si="103" ref="B253:H253">B252/B255</f>
        <v>0</v>
      </c>
      <c r="C253" s="54">
        <f t="shared" si="103"/>
        <v>0</v>
      </c>
      <c r="D253" s="54">
        <f t="shared" si="103"/>
        <v>0</v>
      </c>
      <c r="E253" s="54">
        <f t="shared" si="103"/>
        <v>0.07692307692307693</v>
      </c>
      <c r="F253" s="54">
        <f t="shared" si="103"/>
        <v>0</v>
      </c>
      <c r="G253" s="54">
        <f t="shared" si="103"/>
        <v>0</v>
      </c>
      <c r="H253" s="54">
        <f t="shared" si="103"/>
        <v>0</v>
      </c>
      <c r="I253" s="68"/>
      <c r="J253" s="68"/>
      <c r="K253" s="68"/>
    </row>
    <row r="254" spans="1:11" ht="11.25">
      <c r="A254" s="6"/>
      <c r="B254" s="17"/>
      <c r="C254" s="17"/>
      <c r="D254" s="17"/>
      <c r="E254" s="18"/>
      <c r="F254" s="18"/>
      <c r="G254" s="17"/>
      <c r="H254" s="19"/>
      <c r="I254" s="19"/>
      <c r="J254" s="19"/>
      <c r="K254" s="19"/>
    </row>
    <row r="255" spans="1:11" ht="11.25">
      <c r="A255" s="23" t="s">
        <v>8</v>
      </c>
      <c r="B255" s="24">
        <f>B246+B248+B250+B252</f>
        <v>58</v>
      </c>
      <c r="C255" s="24">
        <f aca="true" t="shared" si="104" ref="C255:H255">C246+C248+C250+C252</f>
        <v>58</v>
      </c>
      <c r="D255" s="24">
        <f t="shared" si="104"/>
        <v>61</v>
      </c>
      <c r="E255" s="24">
        <f t="shared" si="104"/>
        <v>78</v>
      </c>
      <c r="F255" s="24">
        <f t="shared" si="104"/>
        <v>77</v>
      </c>
      <c r="G255" s="24">
        <f t="shared" si="104"/>
        <v>16</v>
      </c>
      <c r="H255" s="24">
        <f t="shared" si="104"/>
        <v>45</v>
      </c>
      <c r="I255" s="24"/>
      <c r="J255" s="24"/>
      <c r="K255" s="24"/>
    </row>
    <row r="256" spans="1:11" ht="11.25">
      <c r="A256" s="6"/>
      <c r="B256" s="17"/>
      <c r="C256" s="17"/>
      <c r="D256" s="18"/>
      <c r="E256" s="18"/>
      <c r="F256" s="18"/>
      <c r="G256" s="18"/>
      <c r="H256" s="25">
        <f>SUM(B255:H255)</f>
        <v>393</v>
      </c>
      <c r="I256" s="69"/>
      <c r="J256" s="69"/>
      <c r="K256" s="69"/>
    </row>
    <row r="257" spans="1:11" ht="11.25">
      <c r="A257" s="26" t="s">
        <v>46</v>
      </c>
      <c r="B257" s="27"/>
      <c r="C257" s="27"/>
      <c r="D257" s="28"/>
      <c r="E257" s="28"/>
      <c r="F257" s="27"/>
      <c r="G257" s="28"/>
      <c r="H257" s="28"/>
      <c r="I257" s="28"/>
      <c r="J257" s="28"/>
      <c r="K257" s="28"/>
    </row>
    <row r="258" spans="1:11" ht="11.25">
      <c r="A258" s="61" t="s">
        <v>54</v>
      </c>
      <c r="B258" s="17">
        <f>DCOUNTA(data!$A4:$N2700,B$4,tabulka!B$3:B$4)-B66-B222-B234-B246</f>
        <v>37</v>
      </c>
      <c r="C258" s="17">
        <f>DCOUNTA(data!$A4:$N2700,C$4,tabulka!C$3:C$4)-C66-C222-C234-C246</f>
        <v>37</v>
      </c>
      <c r="D258" s="17">
        <f>DCOUNTA(data!$A4:$N2700,D$4,tabulka!D$3:D$4)-D66-D222-D234-D246</f>
        <v>36</v>
      </c>
      <c r="E258" s="17">
        <f>DCOUNTA(data!$A4:$N2700,E$4,tabulka!E$3:E$4)-E66-E222-E234-E246</f>
        <v>51</v>
      </c>
      <c r="F258" s="17">
        <f>DCOUNTA(data!$A4:$N2700,F$4,tabulka!F$3:F$4)-F66-F222-F234-F246</f>
        <v>49</v>
      </c>
      <c r="G258" s="17">
        <f>DCOUNTA(data!$A4:$N2700,G$4,tabulka!G$3:G$4)-G66-G222-G234-G246</f>
        <v>17</v>
      </c>
      <c r="H258" s="17">
        <f>DCOUNTA(data!$A4:$N2700,H$4,tabulka!Z$3:Z$4)-DCOUNTA(data!$A4:$N2122,H$4,tabulka!Z$3:Z$4)-H234-H246</f>
        <v>61</v>
      </c>
      <c r="I258" s="17"/>
      <c r="J258" s="17"/>
      <c r="K258" s="17"/>
    </row>
    <row r="259" spans="1:11" ht="11.25">
      <c r="A259" s="62" t="s">
        <v>55</v>
      </c>
      <c r="B259" s="20">
        <f aca="true" t="shared" si="105" ref="B259:H259">B258/B267</f>
        <v>1</v>
      </c>
      <c r="C259" s="20">
        <f t="shared" si="105"/>
        <v>1</v>
      </c>
      <c r="D259" s="20">
        <f t="shared" si="105"/>
        <v>1</v>
      </c>
      <c r="E259" s="20">
        <f t="shared" si="105"/>
        <v>1</v>
      </c>
      <c r="F259" s="20">
        <f t="shared" si="105"/>
        <v>0.9607843137254902</v>
      </c>
      <c r="G259" s="20">
        <f t="shared" si="105"/>
        <v>0.9444444444444444</v>
      </c>
      <c r="H259" s="20">
        <f t="shared" si="105"/>
        <v>0.8472222222222222</v>
      </c>
      <c r="I259" s="20"/>
      <c r="J259" s="20"/>
      <c r="K259" s="20"/>
    </row>
    <row r="260" spans="1:11" ht="11.25">
      <c r="A260" s="63" t="s">
        <v>56</v>
      </c>
      <c r="B260" s="17">
        <f>DCOUNTA(data!$A4:$N2700,B$4,tabulka!H$3:H$4)-B68-B224-B236-B248</f>
        <v>0</v>
      </c>
      <c r="C260" s="17">
        <f>DCOUNTA(data!$A4:$N2700,C$4,tabulka!I$3:I$4)-C68-C224-C236-C248</f>
        <v>0</v>
      </c>
      <c r="D260" s="17">
        <f>DCOUNTA(data!$A4:$N2700,D$4,tabulka!J$3:J$4)-D68-D224-D236-D248</f>
        <v>0</v>
      </c>
      <c r="E260" s="17">
        <f>DCOUNTA(data!$A4:$N2700,E$4,tabulka!K$3:K$4)-E68-E224-E236-E248</f>
        <v>0</v>
      </c>
      <c r="F260" s="17">
        <f>DCOUNTA(data!$A4:$N2700,F$4,tabulka!L$3:L$4)-F68-F224-F236-F248</f>
        <v>1</v>
      </c>
      <c r="G260" s="17">
        <f>DCOUNTA(data!$A4:$N2700,G$4,tabulka!M$3:M$4)-G68-G224-G236-G248</f>
        <v>0</v>
      </c>
      <c r="H260" s="17">
        <f>DCOUNTA(data!$A4:$N2700,H$4,tabulka!AA$3:AA$4)-DCOUNTA(data!$A4:$N2122,H$4,tabulka!AA$3:AA$4)-H236-H248</f>
        <v>8</v>
      </c>
      <c r="I260" s="17"/>
      <c r="J260" s="17"/>
      <c r="K260" s="17"/>
    </row>
    <row r="261" spans="1:11" ht="11.25">
      <c r="A261" s="64" t="s">
        <v>57</v>
      </c>
      <c r="B261" s="21">
        <f aca="true" t="shared" si="106" ref="B261:H261">B260/B267</f>
        <v>0</v>
      </c>
      <c r="C261" s="21">
        <f t="shared" si="106"/>
        <v>0</v>
      </c>
      <c r="D261" s="21">
        <f t="shared" si="106"/>
        <v>0</v>
      </c>
      <c r="E261" s="21">
        <f t="shared" si="106"/>
        <v>0</v>
      </c>
      <c r="F261" s="21">
        <f t="shared" si="106"/>
        <v>0.0196078431372549</v>
      </c>
      <c r="G261" s="21">
        <f t="shared" si="106"/>
        <v>0</v>
      </c>
      <c r="H261" s="21">
        <f t="shared" si="106"/>
        <v>0.1111111111111111</v>
      </c>
      <c r="I261" s="21"/>
      <c r="J261" s="21"/>
      <c r="K261" s="21"/>
    </row>
    <row r="262" spans="1:11" ht="11.25">
      <c r="A262" s="83" t="s">
        <v>5</v>
      </c>
      <c r="B262" s="17">
        <f>DCOUNTA(data!$A4:$N2700,B$4,tabulka!N$3:N$4)-B70-B226-B238-B250</f>
        <v>0</v>
      </c>
      <c r="C262" s="17">
        <f>DCOUNTA(data!$A4:$N2700,C$4,tabulka!O$3:O$4)-C70-C226-C238-C250</f>
        <v>0</v>
      </c>
      <c r="D262" s="17">
        <f>DCOUNTA(data!$A4:$N2700,D$4,tabulka!P$3:P$4)-D70-D226-D238-D250</f>
        <v>0</v>
      </c>
      <c r="E262" s="17">
        <f>DCOUNTA(data!$A4:$N2700,E$4,tabulka!Q$3:Q$4)-E70-E226-E238-E250</f>
        <v>0</v>
      </c>
      <c r="F262" s="17">
        <f>DCOUNTA(data!$A4:$N2700,F$4,tabulka!R$3:R$4)-F70-F226-F238-F250</f>
        <v>0</v>
      </c>
      <c r="G262" s="17">
        <f>DCOUNTA(data!$A4:$N2700,G$4,tabulka!S$3:S$4)-G70-G226-G238-G250</f>
        <v>0</v>
      </c>
      <c r="H262" s="17">
        <f>DCOUNTA(data!$A4:$N2700,H$4,tabulka!AB$3:AB$4)-DCOUNTA(data!$A4:$N2122,H$4,tabulka!AB$3:AB$4)-H238-H250</f>
        <v>2</v>
      </c>
      <c r="I262" s="17"/>
      <c r="J262" s="17"/>
      <c r="K262" s="17"/>
    </row>
    <row r="263" spans="1:11" ht="11.25">
      <c r="A263" s="84"/>
      <c r="B263" s="22">
        <f aca="true" t="shared" si="107" ref="B263:H263">B262/B267</f>
        <v>0</v>
      </c>
      <c r="C263" s="22">
        <f t="shared" si="107"/>
        <v>0</v>
      </c>
      <c r="D263" s="22">
        <f t="shared" si="107"/>
        <v>0</v>
      </c>
      <c r="E263" s="22">
        <f t="shared" si="107"/>
        <v>0</v>
      </c>
      <c r="F263" s="22">
        <f t="shared" si="107"/>
        <v>0</v>
      </c>
      <c r="G263" s="22">
        <f t="shared" si="107"/>
        <v>0</v>
      </c>
      <c r="H263" s="22">
        <f t="shared" si="107"/>
        <v>0.027777777777777776</v>
      </c>
      <c r="I263" s="22"/>
      <c r="J263" s="22"/>
      <c r="K263" s="22"/>
    </row>
    <row r="264" spans="1:11" ht="11.25">
      <c r="A264" s="66" t="s">
        <v>59</v>
      </c>
      <c r="B264" s="17">
        <f>DCOUNTA(data!$A4:$N2700,B$4,tabulka!T$3:T$4)-B72-B228-B240-B252</f>
        <v>0</v>
      </c>
      <c r="C264" s="17">
        <f>DCOUNTA(data!$A4:$N2700,C$4,tabulka!U$3:U$4)-C72-C228-C240-C252</f>
        <v>0</v>
      </c>
      <c r="D264" s="17">
        <f>DCOUNTA(data!$A4:$N2700,D$4,tabulka!V$3:V$4)-D72-D228-D240-D252</f>
        <v>0</v>
      </c>
      <c r="E264" s="17">
        <f>DCOUNTA(data!$A4:$N2700,E$4,tabulka!W$3:W$4)-E72-E228-E240-E252</f>
        <v>0</v>
      </c>
      <c r="F264" s="17">
        <f>DCOUNTA(data!$A4:$N2700,F$4,tabulka!X$3:X$4)-F72-F228-F240-F252</f>
        <v>1</v>
      </c>
      <c r="G264" s="17">
        <f>DCOUNTA(data!$A4:$N2700,G$4,tabulka!Y$3:Y$4)-G72-G228-G240-G252</f>
        <v>1</v>
      </c>
      <c r="H264" s="17">
        <f>DCOUNTA(data!$A4:$N2700,H$4,tabulka!AC$3:AC$4)-DCOUNTA(data!$A4:$N2122,H$4,tabulka!AC$3:AC$4)-H240-H252</f>
        <v>1</v>
      </c>
      <c r="I264" s="17"/>
      <c r="J264" s="17"/>
      <c r="K264" s="17"/>
    </row>
    <row r="265" spans="1:11" ht="11.25">
      <c r="A265" s="67" t="s">
        <v>58</v>
      </c>
      <c r="B265" s="54">
        <f aca="true" t="shared" si="108" ref="B265:H265">B264/B267</f>
        <v>0</v>
      </c>
      <c r="C265" s="54">
        <f t="shared" si="108"/>
        <v>0</v>
      </c>
      <c r="D265" s="54">
        <f t="shared" si="108"/>
        <v>0</v>
      </c>
      <c r="E265" s="54">
        <f t="shared" si="108"/>
        <v>0</v>
      </c>
      <c r="F265" s="54">
        <f t="shared" si="108"/>
        <v>0.0196078431372549</v>
      </c>
      <c r="G265" s="54">
        <f t="shared" si="108"/>
        <v>0.05555555555555555</v>
      </c>
      <c r="H265" s="54">
        <f t="shared" si="108"/>
        <v>0.013888888888888888</v>
      </c>
      <c r="I265" s="68"/>
      <c r="J265" s="68"/>
      <c r="K265" s="68"/>
    </row>
    <row r="266" spans="1:11" ht="11.25">
      <c r="A266" s="6"/>
      <c r="B266" s="17"/>
      <c r="C266" s="17"/>
      <c r="D266" s="17"/>
      <c r="E266" s="18"/>
      <c r="F266" s="18"/>
      <c r="G266" s="17"/>
      <c r="H266" s="19"/>
      <c r="I266" s="19"/>
      <c r="J266" s="19"/>
      <c r="K266" s="19"/>
    </row>
    <row r="267" spans="1:11" ht="11.25">
      <c r="A267" s="23" t="s">
        <v>8</v>
      </c>
      <c r="B267" s="24">
        <f>B258+B260+B262+B264</f>
        <v>37</v>
      </c>
      <c r="C267" s="24">
        <f aca="true" t="shared" si="109" ref="C267:H267">C258+C260+C262+C264</f>
        <v>37</v>
      </c>
      <c r="D267" s="24">
        <f t="shared" si="109"/>
        <v>36</v>
      </c>
      <c r="E267" s="24">
        <f t="shared" si="109"/>
        <v>51</v>
      </c>
      <c r="F267" s="24">
        <f t="shared" si="109"/>
        <v>51</v>
      </c>
      <c r="G267" s="24">
        <f t="shared" si="109"/>
        <v>18</v>
      </c>
      <c r="H267" s="24">
        <f t="shared" si="109"/>
        <v>72</v>
      </c>
      <c r="I267" s="24"/>
      <c r="J267" s="24"/>
      <c r="K267" s="24"/>
    </row>
    <row r="268" spans="1:11" ht="11.25">
      <c r="A268" s="6"/>
      <c r="B268" s="17"/>
      <c r="C268" s="17"/>
      <c r="D268" s="18"/>
      <c r="E268" s="18"/>
      <c r="F268" s="18"/>
      <c r="G268" s="18"/>
      <c r="H268" s="25">
        <f>SUM(B267:H267)</f>
        <v>302</v>
      </c>
      <c r="I268" s="69"/>
      <c r="J268" s="69"/>
      <c r="K268" s="69"/>
    </row>
    <row r="269" spans="1:11" ht="11.25">
      <c r="A269" s="26" t="s">
        <v>47</v>
      </c>
      <c r="B269" s="27"/>
      <c r="C269" s="27"/>
      <c r="D269" s="28"/>
      <c r="E269" s="28"/>
      <c r="F269" s="27"/>
      <c r="G269" s="28"/>
      <c r="H269" s="28"/>
      <c r="I269" s="28"/>
      <c r="J269" s="28"/>
      <c r="K269" s="28"/>
    </row>
    <row r="270" spans="1:11" ht="11.25">
      <c r="A270" s="61" t="s">
        <v>54</v>
      </c>
      <c r="B270" s="17">
        <f>DCOUNTA(data!$A4:$N2838,B$4,tabulka!B$3:B$4)-B66-B222-B234-B246-B258</f>
        <v>43</v>
      </c>
      <c r="C270" s="17">
        <f>DCOUNTA(data!$A4:$N2838,C$4,tabulka!C$3:C$4)-C66-C222-C234-C246-C258</f>
        <v>43</v>
      </c>
      <c r="D270" s="17">
        <f>DCOUNTA(data!$A4:$N2838,D$4,tabulka!D$3:D$4)-D66-D222-D234-D246-D258</f>
        <v>37</v>
      </c>
      <c r="E270" s="17">
        <f>DCOUNTA(data!$A4:$N2838,E$4,tabulka!E$3:E$4)-E66-E222-E234-E246-E258</f>
        <v>46</v>
      </c>
      <c r="F270" s="17">
        <f>DCOUNTA(data!$A4:$N2838,F$4,tabulka!F$3:F$4)-F66-F222-F234-F246-F258</f>
        <v>45</v>
      </c>
      <c r="G270" s="17">
        <f>DCOUNTA(data!$A4:$N2838,G$4,tabulka!G$3:G$4)-G66-G222-G234-G246-G258</f>
        <v>26</v>
      </c>
      <c r="H270" s="17">
        <f>DCOUNTA(data!$A4:$N2838,H$4,tabulka!Z$3:Z$4)-DCOUNTA(data!$A4:$N2122,H$4,tabulka!Z$3:Z$4)-H234-H246-H258</f>
        <v>39</v>
      </c>
      <c r="I270" s="17"/>
      <c r="J270" s="17"/>
      <c r="K270" s="17"/>
    </row>
    <row r="271" spans="1:11" ht="11.25">
      <c r="A271" s="62" t="s">
        <v>55</v>
      </c>
      <c r="B271" s="20">
        <f aca="true" t="shared" si="110" ref="B271:H271">B270/B279</f>
        <v>1</v>
      </c>
      <c r="C271" s="20">
        <f t="shared" si="110"/>
        <v>1</v>
      </c>
      <c r="D271" s="20">
        <f t="shared" si="110"/>
        <v>1</v>
      </c>
      <c r="E271" s="20">
        <f t="shared" si="110"/>
        <v>1</v>
      </c>
      <c r="F271" s="20">
        <f t="shared" si="110"/>
        <v>0.9782608695652174</v>
      </c>
      <c r="G271" s="20">
        <f t="shared" si="110"/>
        <v>1</v>
      </c>
      <c r="H271" s="20">
        <f t="shared" si="110"/>
        <v>0.9069767441860465</v>
      </c>
      <c r="I271" s="20"/>
      <c r="J271" s="20"/>
      <c r="K271" s="20"/>
    </row>
    <row r="272" spans="1:11" ht="11.25">
      <c r="A272" s="63" t="s">
        <v>56</v>
      </c>
      <c r="B272" s="17">
        <f>DCOUNTA(data!$A4:$N2838,B$4,tabulka!H$3:H$4)-B68-B224-B236-B248-B260</f>
        <v>0</v>
      </c>
      <c r="C272" s="17">
        <f>DCOUNTA(data!$A4:$N2838,C$4,tabulka!I$3:I$4)-C68-C224-C236-C248-C260</f>
        <v>0</v>
      </c>
      <c r="D272" s="17">
        <f>DCOUNTA(data!$A4:$N2838,D$4,tabulka!J$3:J$4)-D68-D224-D236-D248-D260</f>
        <v>0</v>
      </c>
      <c r="E272" s="17">
        <f>DCOUNTA(data!$A4:$N2838,E$4,tabulka!K$3:K$4)-E68-E224-E236-E248-E260</f>
        <v>0</v>
      </c>
      <c r="F272" s="17">
        <f>DCOUNTA(data!$A4:$N2838,F$4,tabulka!L$3:L$4)-F68-F224-F236-F248-F260</f>
        <v>0</v>
      </c>
      <c r="G272" s="17">
        <f>DCOUNTA(data!$A4:$N2838,G$4,tabulka!M$3:M$4)-G68-G224-G236-G248-G260</f>
        <v>0</v>
      </c>
      <c r="H272" s="17">
        <f>DCOUNTA(data!$A4:$N2838,H$4,tabulka!AA$3:AA$4)-DCOUNTA(data!$A4:$N2122,H$4,tabulka!AA$3:AA$4)-H236-H248-H260</f>
        <v>3</v>
      </c>
      <c r="I272" s="17"/>
      <c r="J272" s="17"/>
      <c r="K272" s="17"/>
    </row>
    <row r="273" spans="1:11" ht="11.25">
      <c r="A273" s="64" t="s">
        <v>57</v>
      </c>
      <c r="B273" s="21">
        <f aca="true" t="shared" si="111" ref="B273:H273">B272/B279</f>
        <v>0</v>
      </c>
      <c r="C273" s="21">
        <f t="shared" si="111"/>
        <v>0</v>
      </c>
      <c r="D273" s="21">
        <f t="shared" si="111"/>
        <v>0</v>
      </c>
      <c r="E273" s="21">
        <f t="shared" si="111"/>
        <v>0</v>
      </c>
      <c r="F273" s="21">
        <f t="shared" si="111"/>
        <v>0</v>
      </c>
      <c r="G273" s="21">
        <f t="shared" si="111"/>
        <v>0</v>
      </c>
      <c r="H273" s="21">
        <f t="shared" si="111"/>
        <v>0.06976744186046512</v>
      </c>
      <c r="I273" s="21"/>
      <c r="J273" s="21"/>
      <c r="K273" s="21"/>
    </row>
    <row r="274" spans="1:11" ht="11.25">
      <c r="A274" s="83" t="s">
        <v>5</v>
      </c>
      <c r="B274" s="17">
        <f>DCOUNTA(data!$A4:$N2838,B$4,tabulka!N$3:N$4)-B70-B226-B238-B250-B262</f>
        <v>0</v>
      </c>
      <c r="C274" s="17">
        <f>DCOUNTA(data!$A4:$N2838,C$4,tabulka!O$3:O$4)-C70-C226-C238-C250-C262</f>
        <v>0</v>
      </c>
      <c r="D274" s="17">
        <f>DCOUNTA(data!$A4:$N2838,D$4,tabulka!P$3:P$4)-D70-D226-D238-D250-D262</f>
        <v>0</v>
      </c>
      <c r="E274" s="17">
        <f>DCOUNTA(data!$A4:$N2838,E$4,tabulka!Q$3:Q$4)-E70-E226-E238-E250-E262</f>
        <v>0</v>
      </c>
      <c r="F274" s="17">
        <f>DCOUNTA(data!$A4:$N2838,F$4,tabulka!R$3:R$4)-F70-F226-F238-F250-F262</f>
        <v>1</v>
      </c>
      <c r="G274" s="17">
        <f>DCOUNTA(data!$A4:$N2838,G$4,tabulka!S$3:S$4)-G70-G226-G238-G250-G262</f>
        <v>0</v>
      </c>
      <c r="H274" s="17">
        <f>DCOUNTA(data!$A4:$N2838,H$4,tabulka!AB$3:AB$4)-DCOUNTA(data!$A4:$N2122,H$4,tabulka!AB$3:AB$4)-H238-H250-H262</f>
        <v>1</v>
      </c>
      <c r="I274" s="17"/>
      <c r="J274" s="17"/>
      <c r="K274" s="17"/>
    </row>
    <row r="275" spans="1:11" ht="11.25">
      <c r="A275" s="84"/>
      <c r="B275" s="22">
        <f aca="true" t="shared" si="112" ref="B275:H275">B274/B279</f>
        <v>0</v>
      </c>
      <c r="C275" s="22">
        <f t="shared" si="112"/>
        <v>0</v>
      </c>
      <c r="D275" s="22">
        <f t="shared" si="112"/>
        <v>0</v>
      </c>
      <c r="E275" s="22">
        <f t="shared" si="112"/>
        <v>0</v>
      </c>
      <c r="F275" s="22">
        <f t="shared" si="112"/>
        <v>0.021739130434782608</v>
      </c>
      <c r="G275" s="22">
        <f t="shared" si="112"/>
        <v>0</v>
      </c>
      <c r="H275" s="22">
        <f t="shared" si="112"/>
        <v>0.023255813953488372</v>
      </c>
      <c r="I275" s="22"/>
      <c r="J275" s="22"/>
      <c r="K275" s="22"/>
    </row>
    <row r="276" spans="1:11" ht="11.25">
      <c r="A276" s="66" t="s">
        <v>59</v>
      </c>
      <c r="B276" s="17">
        <f>DCOUNTA(data!$A4:$N2838,B$4,tabulka!T$3:T$4)-B72-B228-B240-B252-B264</f>
        <v>0</v>
      </c>
      <c r="C276" s="17">
        <f>DCOUNTA(data!$A4:$N2838,C$4,tabulka!U$3:U$4)-C72-C228-C240-C252-C264</f>
        <v>0</v>
      </c>
      <c r="D276" s="17">
        <f>DCOUNTA(data!$A4:$N2838,D$4,tabulka!V$3:V$4)-D72-D228-D240-D252-D264</f>
        <v>0</v>
      </c>
      <c r="E276" s="17">
        <f>DCOUNTA(data!$A4:$N2838,E$4,tabulka!W$3:W$4)-E72-E228-E240-E252-E264</f>
        <v>0</v>
      </c>
      <c r="F276" s="17">
        <f>DCOUNTA(data!$A4:$N2838,F$4,tabulka!X$3:X$4)-F72-F228-F240-F252-F264</f>
        <v>0</v>
      </c>
      <c r="G276" s="17">
        <f>DCOUNTA(data!$A4:$N2838,G$4,tabulka!Y$3:Y$4)-G72-G228-G240-G252-G264</f>
        <v>0</v>
      </c>
      <c r="H276" s="17">
        <f>DCOUNTA(data!$A4:$N2838,H$4,tabulka!AC$3:AC$4)-DCOUNTA(data!$A4:$N2122,H$4,tabulka!AC$3:AC$4)-H240-H252-H264</f>
        <v>0</v>
      </c>
      <c r="I276" s="17"/>
      <c r="J276" s="17"/>
      <c r="K276" s="17"/>
    </row>
    <row r="277" spans="1:11" ht="11.25">
      <c r="A277" s="67" t="s">
        <v>58</v>
      </c>
      <c r="B277" s="54">
        <f aca="true" t="shared" si="113" ref="B277:H277">B276/B279</f>
        <v>0</v>
      </c>
      <c r="C277" s="54">
        <f t="shared" si="113"/>
        <v>0</v>
      </c>
      <c r="D277" s="54">
        <f t="shared" si="113"/>
        <v>0</v>
      </c>
      <c r="E277" s="54">
        <f t="shared" si="113"/>
        <v>0</v>
      </c>
      <c r="F277" s="54">
        <f t="shared" si="113"/>
        <v>0</v>
      </c>
      <c r="G277" s="54">
        <f t="shared" si="113"/>
        <v>0</v>
      </c>
      <c r="H277" s="54">
        <f t="shared" si="113"/>
        <v>0</v>
      </c>
      <c r="I277" s="68"/>
      <c r="J277" s="68"/>
      <c r="K277" s="68"/>
    </row>
    <row r="278" spans="1:11" ht="11.25">
      <c r="A278" s="6"/>
      <c r="B278" s="17"/>
      <c r="C278" s="17"/>
      <c r="D278" s="17"/>
      <c r="E278" s="18"/>
      <c r="F278" s="18"/>
      <c r="G278" s="17"/>
      <c r="H278" s="19"/>
      <c r="I278" s="19"/>
      <c r="J278" s="19"/>
      <c r="K278" s="19"/>
    </row>
    <row r="279" spans="1:11" ht="11.25">
      <c r="A279" s="23" t="s">
        <v>8</v>
      </c>
      <c r="B279" s="24">
        <f>B270+B272+B274+B276</f>
        <v>43</v>
      </c>
      <c r="C279" s="24">
        <f aca="true" t="shared" si="114" ref="C279:H279">C270+C272+C274+C276</f>
        <v>43</v>
      </c>
      <c r="D279" s="24">
        <f t="shared" si="114"/>
        <v>37</v>
      </c>
      <c r="E279" s="24">
        <f t="shared" si="114"/>
        <v>46</v>
      </c>
      <c r="F279" s="24">
        <f t="shared" si="114"/>
        <v>46</v>
      </c>
      <c r="G279" s="24">
        <f t="shared" si="114"/>
        <v>26</v>
      </c>
      <c r="H279" s="24">
        <f t="shared" si="114"/>
        <v>43</v>
      </c>
      <c r="I279" s="24"/>
      <c r="J279" s="24"/>
      <c r="K279" s="24"/>
    </row>
    <row r="280" spans="1:11" ht="11.25">
      <c r="A280" s="6"/>
      <c r="B280" s="17"/>
      <c r="C280" s="17"/>
      <c r="D280" s="18"/>
      <c r="E280" s="18"/>
      <c r="F280" s="18"/>
      <c r="G280" s="18"/>
      <c r="H280" s="25">
        <f>SUM(B279:H279)</f>
        <v>284</v>
      </c>
      <c r="I280" s="69"/>
      <c r="J280" s="69"/>
      <c r="K280" s="69"/>
    </row>
    <row r="281" spans="1:11" ht="11.25">
      <c r="A281" s="26" t="s">
        <v>48</v>
      </c>
      <c r="B281" s="27"/>
      <c r="C281" s="27"/>
      <c r="D281" s="28"/>
      <c r="E281" s="28"/>
      <c r="F281" s="27"/>
      <c r="G281" s="28"/>
      <c r="H281" s="28"/>
      <c r="I281" s="28"/>
      <c r="J281" s="28"/>
      <c r="K281" s="28"/>
    </row>
    <row r="282" spans="1:11" ht="11.25">
      <c r="A282" s="61" t="s">
        <v>54</v>
      </c>
      <c r="B282" s="17">
        <f>DCOUNTA(data!$A4:$N3049,B$4,tabulka!B$3:B$4)-B66-B222-B234-B246-B258-B270</f>
        <v>71</v>
      </c>
      <c r="C282" s="17">
        <f>DCOUNTA(data!$A4:$N3049,C$4,tabulka!C$3:C$4)-C66-C222-C234-C246-C258-C270</f>
        <v>71</v>
      </c>
      <c r="D282" s="17">
        <f>DCOUNTA(data!$A4:$N3049,D$4,tabulka!D$3:D$4)-D66-D222-D234-D246-D258-D270</f>
        <v>73</v>
      </c>
      <c r="E282" s="17">
        <f>DCOUNTA(data!$A4:$N3049,E$4,tabulka!E$3:E$4)-E66-E222-E234-E246-E258-E270</f>
        <v>81</v>
      </c>
      <c r="F282" s="17">
        <f>DCOUNTA(data!$A4:$N3049,F$4,tabulka!F$3:F$4)-F66-F222-F234-F246-F258-F270</f>
        <v>67</v>
      </c>
      <c r="G282" s="17">
        <f>DCOUNTA(data!$A4:$N3049,G$4,tabulka!G$3:G$4)-G66-G222-G234-G246-G258-G270</f>
        <v>33</v>
      </c>
      <c r="H282" s="17">
        <f>DCOUNTA(data!$A4:$N3049,H$4,tabulka!Z$3:Z$4)-DCOUNTA(data!$A4:$N2122,H$4,tabulka!Z$3:Z$4)-H234-H246-H258-H270</f>
        <v>57</v>
      </c>
      <c r="I282" s="17"/>
      <c r="J282" s="17"/>
      <c r="K282" s="17"/>
    </row>
    <row r="283" spans="1:11" ht="11.25">
      <c r="A283" s="62" t="s">
        <v>55</v>
      </c>
      <c r="B283" s="20">
        <f aca="true" t="shared" si="115" ref="B283:H283">B282/B291</f>
        <v>1</v>
      </c>
      <c r="C283" s="20">
        <f t="shared" si="115"/>
        <v>1</v>
      </c>
      <c r="D283" s="20">
        <f t="shared" si="115"/>
        <v>1</v>
      </c>
      <c r="E283" s="20">
        <f t="shared" si="115"/>
        <v>1</v>
      </c>
      <c r="F283" s="20">
        <f t="shared" si="115"/>
        <v>0.8375</v>
      </c>
      <c r="G283" s="20">
        <f t="shared" si="115"/>
        <v>1</v>
      </c>
      <c r="H283" s="20">
        <f t="shared" si="115"/>
        <v>0.9193548387096774</v>
      </c>
      <c r="I283" s="20"/>
      <c r="J283" s="20"/>
      <c r="K283" s="20"/>
    </row>
    <row r="284" spans="1:11" ht="11.25">
      <c r="A284" s="63" t="s">
        <v>56</v>
      </c>
      <c r="B284" s="17">
        <f>DCOUNTA(data!$A4:$N3049,B$4,tabulka!H$3:H$4)-B68-B224-B236-B248-B260-B272</f>
        <v>0</v>
      </c>
      <c r="C284" s="17">
        <f>DCOUNTA(data!$A4:$N3049,C$4,tabulka!I$3:I$4)-C68-C224-C236-C248-C260-C272</f>
        <v>0</v>
      </c>
      <c r="D284" s="17">
        <f>DCOUNTA(data!$A4:$N3049,D$4,tabulka!J$3:J$4)-D68-D224-D236-D248-D260-D272</f>
        <v>0</v>
      </c>
      <c r="E284" s="17">
        <f>DCOUNTA(data!$A4:$N3049,E$4,tabulka!K$3:K$4)-E68-E224-E236-E248-E260-E272</f>
        <v>0</v>
      </c>
      <c r="F284" s="17">
        <f>DCOUNTA(data!$A4:$N3049,F$4,tabulka!L$3:L$4)-F68-F224-F236-F248-F260-F272</f>
        <v>11</v>
      </c>
      <c r="G284" s="17">
        <f>DCOUNTA(data!$A4:$N3049,G$4,tabulka!M$3:M$4)-G68-G224-G236-G248-G260-G272</f>
        <v>0</v>
      </c>
      <c r="H284" s="17">
        <f>DCOUNTA(data!$A4:$N3049,H$4,tabulka!AA$3:AA$4)-DCOUNTA(data!$A4:$N2122,H$4,tabulka!AA$3:AA$4)-H236-H248-H260-H272</f>
        <v>5</v>
      </c>
      <c r="I284" s="17"/>
      <c r="J284" s="17"/>
      <c r="K284" s="17"/>
    </row>
    <row r="285" spans="1:11" ht="11.25">
      <c r="A285" s="64" t="s">
        <v>57</v>
      </c>
      <c r="B285" s="21">
        <f aca="true" t="shared" si="116" ref="B285:H285">B284/B291</f>
        <v>0</v>
      </c>
      <c r="C285" s="21">
        <f t="shared" si="116"/>
        <v>0</v>
      </c>
      <c r="D285" s="21">
        <f t="shared" si="116"/>
        <v>0</v>
      </c>
      <c r="E285" s="21">
        <f t="shared" si="116"/>
        <v>0</v>
      </c>
      <c r="F285" s="21">
        <f t="shared" si="116"/>
        <v>0.1375</v>
      </c>
      <c r="G285" s="21">
        <f t="shared" si="116"/>
        <v>0</v>
      </c>
      <c r="H285" s="21">
        <f t="shared" si="116"/>
        <v>0.08064516129032258</v>
      </c>
      <c r="I285" s="21"/>
      <c r="J285" s="21"/>
      <c r="K285" s="21"/>
    </row>
    <row r="286" spans="1:11" ht="11.25">
      <c r="A286" s="83" t="s">
        <v>5</v>
      </c>
      <c r="B286" s="17">
        <f>DCOUNTA(data!$A4:$N3049,B$4,tabulka!N$3:N$4)-B70-B226-B238-B250-B262-B274</f>
        <v>0</v>
      </c>
      <c r="C286" s="17">
        <f>DCOUNTA(data!$A4:$N3049,C$4,tabulka!O$3:O$4)-C70-C226-C238-C250-C262-C274</f>
        <v>0</v>
      </c>
      <c r="D286" s="17">
        <f>DCOUNTA(data!$A4:$N3049,D$4,tabulka!P$3:P$4)-D70-D226-D238-D250-D262-D274</f>
        <v>0</v>
      </c>
      <c r="E286" s="17">
        <f>DCOUNTA(data!$A4:$N3049,E$4,tabulka!Q$3:Q$4)-E70-E226-E238-E250-E262-E274</f>
        <v>0</v>
      </c>
      <c r="F286" s="17">
        <f>DCOUNTA(data!$A4:$N3049,F$4,tabulka!R$3:R$4)-F70-F226-F238-F250-F262-F274</f>
        <v>2</v>
      </c>
      <c r="G286" s="17">
        <f>DCOUNTA(data!$A4:$N3049,G$4,tabulka!S$3:S$4)-G70-G226-G238-G250-G262-G274</f>
        <v>0</v>
      </c>
      <c r="H286" s="17">
        <f>DCOUNTA(data!$A4:$N3049,H$4,tabulka!AB$3:AB$4)-DCOUNTA(data!$A4:$N2122,H$4,tabulka!AB$3:AB$4)-H238-H250-H262-H274</f>
        <v>0</v>
      </c>
      <c r="I286" s="17"/>
      <c r="J286" s="17"/>
      <c r="K286" s="17"/>
    </row>
    <row r="287" spans="1:11" ht="11.25">
      <c r="A287" s="84"/>
      <c r="B287" s="22">
        <f aca="true" t="shared" si="117" ref="B287:H287">B286/B291</f>
        <v>0</v>
      </c>
      <c r="C287" s="22">
        <f t="shared" si="117"/>
        <v>0</v>
      </c>
      <c r="D287" s="22">
        <f t="shared" si="117"/>
        <v>0</v>
      </c>
      <c r="E287" s="22">
        <f t="shared" si="117"/>
        <v>0</v>
      </c>
      <c r="F287" s="22">
        <f t="shared" si="117"/>
        <v>0.025</v>
      </c>
      <c r="G287" s="22">
        <f t="shared" si="117"/>
        <v>0</v>
      </c>
      <c r="H287" s="22">
        <f t="shared" si="117"/>
        <v>0</v>
      </c>
      <c r="I287" s="22"/>
      <c r="J287" s="22"/>
      <c r="K287" s="22"/>
    </row>
    <row r="288" spans="1:11" ht="11.25">
      <c r="A288" s="66" t="s">
        <v>59</v>
      </c>
      <c r="B288" s="17">
        <f>DCOUNTA(data!$A4:$N3049,B$4,tabulka!T$3:T$4)-B72-B228-B240-B252-B264-B276</f>
        <v>0</v>
      </c>
      <c r="C288" s="17">
        <f>DCOUNTA(data!$A4:$N3049,C$4,tabulka!U$3:U$4)-C72-C228-C240-C252-C264-C276</f>
        <v>0</v>
      </c>
      <c r="D288" s="17">
        <f>DCOUNTA(data!$A4:$N3049,D$4,tabulka!V$3:V$4)-D72-D228-D240-D252-D264-D276</f>
        <v>0</v>
      </c>
      <c r="E288" s="17">
        <f>DCOUNTA(data!$A4:$N3049,E$4,tabulka!W$3:W$4)-E72-E228-E240-E252-E264-E276</f>
        <v>0</v>
      </c>
      <c r="F288" s="17">
        <f>DCOUNTA(data!$A4:$N3049,F$4,tabulka!X$3:X$4)-F72-F228-F240-F252-F264-F276</f>
        <v>0</v>
      </c>
      <c r="G288" s="17">
        <f>DCOUNTA(data!$A4:$N3049,G$4,tabulka!Y$3:Y$4)-G72-G228-G240-G252-G264-G276</f>
        <v>0</v>
      </c>
      <c r="H288" s="17">
        <f>DCOUNTA(data!$A4:$N3049,H$4,tabulka!AC$3:AC$4)-DCOUNTA(data!$A4:$N2122,H$4,tabulka!AC$3:AC$4)-H240-H252-H264-H276</f>
        <v>0</v>
      </c>
      <c r="I288" s="17"/>
      <c r="J288" s="17"/>
      <c r="K288" s="17"/>
    </row>
    <row r="289" spans="1:11" ht="11.25">
      <c r="A289" s="67" t="s">
        <v>58</v>
      </c>
      <c r="B289" s="54">
        <f aca="true" t="shared" si="118" ref="B289:H289">B288/B291</f>
        <v>0</v>
      </c>
      <c r="C289" s="54">
        <f t="shared" si="118"/>
        <v>0</v>
      </c>
      <c r="D289" s="54">
        <f t="shared" si="118"/>
        <v>0</v>
      </c>
      <c r="E289" s="54">
        <f t="shared" si="118"/>
        <v>0</v>
      </c>
      <c r="F289" s="54">
        <f t="shared" si="118"/>
        <v>0</v>
      </c>
      <c r="G289" s="54">
        <f t="shared" si="118"/>
        <v>0</v>
      </c>
      <c r="H289" s="54">
        <f t="shared" si="118"/>
        <v>0</v>
      </c>
      <c r="I289" s="68"/>
      <c r="J289" s="68"/>
      <c r="K289" s="68"/>
    </row>
    <row r="290" spans="1:11" ht="11.25">
      <c r="A290" s="6"/>
      <c r="B290" s="17"/>
      <c r="C290" s="17"/>
      <c r="D290" s="17"/>
      <c r="E290" s="18"/>
      <c r="F290" s="18"/>
      <c r="G290" s="17"/>
      <c r="H290" s="19"/>
      <c r="I290" s="19"/>
      <c r="J290" s="19"/>
      <c r="K290" s="19"/>
    </row>
    <row r="291" spans="1:11" ht="11.25">
      <c r="A291" s="23" t="s">
        <v>8</v>
      </c>
      <c r="B291" s="24">
        <f>B282+B284+B286+B288</f>
        <v>71</v>
      </c>
      <c r="C291" s="24">
        <f aca="true" t="shared" si="119" ref="C291:H291">C282+C284+C286+C288</f>
        <v>71</v>
      </c>
      <c r="D291" s="24">
        <f t="shared" si="119"/>
        <v>73</v>
      </c>
      <c r="E291" s="24">
        <f t="shared" si="119"/>
        <v>81</v>
      </c>
      <c r="F291" s="24">
        <f t="shared" si="119"/>
        <v>80</v>
      </c>
      <c r="G291" s="24">
        <f t="shared" si="119"/>
        <v>33</v>
      </c>
      <c r="H291" s="24">
        <f t="shared" si="119"/>
        <v>62</v>
      </c>
      <c r="I291" s="24"/>
      <c r="J291" s="24"/>
      <c r="K291" s="24"/>
    </row>
    <row r="292" spans="1:11" ht="11.25">
      <c r="A292" s="6"/>
      <c r="B292" s="17"/>
      <c r="C292" s="17"/>
      <c r="D292" s="18"/>
      <c r="E292" s="18"/>
      <c r="F292" s="18"/>
      <c r="G292" s="18"/>
      <c r="H292" s="25">
        <f>SUM(B291:H291)</f>
        <v>471</v>
      </c>
      <c r="I292" s="69"/>
      <c r="J292" s="69"/>
      <c r="K292" s="69"/>
    </row>
    <row r="293" spans="1:11" ht="11.25">
      <c r="A293" s="26" t="s">
        <v>49</v>
      </c>
      <c r="B293" s="27"/>
      <c r="C293" s="27"/>
      <c r="D293" s="28"/>
      <c r="E293" s="28"/>
      <c r="F293" s="27"/>
      <c r="G293" s="28"/>
      <c r="H293" s="28"/>
      <c r="I293" s="28"/>
      <c r="J293" s="28"/>
      <c r="K293" s="28"/>
    </row>
    <row r="294" spans="1:11" ht="11.25">
      <c r="A294" s="61" t="s">
        <v>54</v>
      </c>
      <c r="B294" s="17">
        <f>DCOUNTA(data!$A4:$N3151,B$4,tabulka!B$3:B$4)-B66-B222-B234-B246-B258-B270-B282</f>
        <v>37</v>
      </c>
      <c r="C294" s="17">
        <f>DCOUNTA(data!$A4:$N3151,C$4,tabulka!C$3:C$4)-C66-C222-C234-C246-C258-C270-C282</f>
        <v>37</v>
      </c>
      <c r="D294" s="17">
        <f>DCOUNTA(data!$A4:$N3151,D$4,tabulka!D$3:D$4)-D66-D222-D234-D246-D258-D270-D282</f>
        <v>33</v>
      </c>
      <c r="E294" s="17">
        <f>DCOUNTA(data!$A4:$N3151,E$4,tabulka!E$3:E$4)-E66-E222-E234-E246-E258-E270-E282</f>
        <v>33</v>
      </c>
      <c r="F294" s="17">
        <f>DCOUNTA(data!$A4:$N3151,F$4,tabulka!F$3:F$4)-F66-F222-F234-F246-F258-F270-F282</f>
        <v>32</v>
      </c>
      <c r="G294" s="17">
        <f>DCOUNTA(data!$A4:$N3151,G$4,tabulka!G$3:G$4)-G66-G222-G234-G246-G258-G270-G282</f>
        <v>17</v>
      </c>
      <c r="H294" s="17">
        <f>DCOUNTA(data!$A4:$N3151,H$4,tabulka!Z$3:Z$4)-DCOUNTA(data!$A4:$N2122,H$4,tabulka!Z$3:Z$4)-H234-H246-H258-H270-H282</f>
        <v>26</v>
      </c>
      <c r="I294" s="17"/>
      <c r="J294" s="17"/>
      <c r="K294" s="17"/>
    </row>
    <row r="295" spans="1:11" ht="11.25">
      <c r="A295" s="62" t="s">
        <v>55</v>
      </c>
      <c r="B295" s="20">
        <f aca="true" t="shared" si="120" ref="B295:H295">B294/B303</f>
        <v>1</v>
      </c>
      <c r="C295" s="20">
        <f t="shared" si="120"/>
        <v>1</v>
      </c>
      <c r="D295" s="20">
        <f t="shared" si="120"/>
        <v>1</v>
      </c>
      <c r="E295" s="20">
        <f t="shared" si="120"/>
        <v>1</v>
      </c>
      <c r="F295" s="20">
        <f t="shared" si="120"/>
        <v>1</v>
      </c>
      <c r="G295" s="20">
        <f t="shared" si="120"/>
        <v>1</v>
      </c>
      <c r="H295" s="20">
        <f t="shared" si="120"/>
        <v>0.8125</v>
      </c>
      <c r="I295" s="20"/>
      <c r="J295" s="20"/>
      <c r="K295" s="20"/>
    </row>
    <row r="296" spans="1:11" ht="11.25">
      <c r="A296" s="63" t="s">
        <v>56</v>
      </c>
      <c r="B296" s="17">
        <f>DCOUNTA(data!$A4:$N3151,B$4,tabulka!H$3:H$4)-B68-B224-B236-B248-B260-B272-B284</f>
        <v>0</v>
      </c>
      <c r="C296" s="17">
        <f>DCOUNTA(data!$A4:$N3151,C$4,tabulka!I$3:I$4)-C68-C224-C236-C248-C260-C272-C284</f>
        <v>0</v>
      </c>
      <c r="D296" s="17">
        <f>DCOUNTA(data!$A4:$N3151,D$4,tabulka!J$3:J$4)-D68-D224-D236-D248-D260-D272-D284</f>
        <v>0</v>
      </c>
      <c r="E296" s="17">
        <f>DCOUNTA(data!$A4:$N3151,E$4,tabulka!K$3:K$4)-E68-E224-E236-E248-E260-E272-E284</f>
        <v>0</v>
      </c>
      <c r="F296" s="17">
        <f>DCOUNTA(data!$A4:$N3151,F$4,tabulka!L$3:L$4)-F68-F224-F236-F248-F260-F272-F284</f>
        <v>0</v>
      </c>
      <c r="G296" s="17">
        <f>DCOUNTA(data!$A4:$N3151,G$4,tabulka!M$3:M$4)-G68-G224-G236-G248-G260-G272-G284</f>
        <v>0</v>
      </c>
      <c r="H296" s="17">
        <f>DCOUNTA(data!$A4:$N3151,H$4,tabulka!AA$3:AA$4)-DCOUNTA(data!$A4:$N2122,H$4,tabulka!AA$3:AA$4)-H236-H248-H260-H272-H284</f>
        <v>6</v>
      </c>
      <c r="I296" s="17"/>
      <c r="J296" s="17"/>
      <c r="K296" s="17"/>
    </row>
    <row r="297" spans="1:11" ht="11.25">
      <c r="A297" s="64" t="s">
        <v>57</v>
      </c>
      <c r="B297" s="21">
        <f aca="true" t="shared" si="121" ref="B297:H297">B296/B303</f>
        <v>0</v>
      </c>
      <c r="C297" s="21">
        <f t="shared" si="121"/>
        <v>0</v>
      </c>
      <c r="D297" s="21">
        <f t="shared" si="121"/>
        <v>0</v>
      </c>
      <c r="E297" s="21">
        <f t="shared" si="121"/>
        <v>0</v>
      </c>
      <c r="F297" s="21">
        <f t="shared" si="121"/>
        <v>0</v>
      </c>
      <c r="G297" s="21">
        <f t="shared" si="121"/>
        <v>0</v>
      </c>
      <c r="H297" s="21">
        <f t="shared" si="121"/>
        <v>0.1875</v>
      </c>
      <c r="I297" s="21"/>
      <c r="J297" s="21"/>
      <c r="K297" s="21"/>
    </row>
    <row r="298" spans="1:11" ht="11.25">
      <c r="A298" s="83" t="s">
        <v>5</v>
      </c>
      <c r="B298" s="17">
        <f>DCOUNTA(data!$A4:$N3151,B$4,tabulka!N$3:N$4)-B70-B226-B238-B250-B262-B274-B286</f>
        <v>0</v>
      </c>
      <c r="C298" s="17">
        <f>DCOUNTA(data!$A4:$N3151,C$4,tabulka!O$3:O$4)-C70-C226-C238-C250-C262-C274-C286</f>
        <v>0</v>
      </c>
      <c r="D298" s="17">
        <f>DCOUNTA(data!$A4:$N3151,D$4,tabulka!P$3:P$4)-D70-D226-D238-D250-D262-D274-D286</f>
        <v>0</v>
      </c>
      <c r="E298" s="17">
        <f>DCOUNTA(data!$A4:$N3151,E$4,tabulka!Q$3:Q$4)-E70-E226-E238-E250-E262-E274-E286</f>
        <v>0</v>
      </c>
      <c r="F298" s="17">
        <f>DCOUNTA(data!$A4:$N3151,F$4,tabulka!R$3:R$4)-F70-F226-F238-F250-F262-F274-F286</f>
        <v>0</v>
      </c>
      <c r="G298" s="17">
        <f>DCOUNTA(data!$A4:$N3151,G$4,tabulka!S$3:S$4)-G70-G226-G238-G250-G262-G274-G286</f>
        <v>0</v>
      </c>
      <c r="H298" s="17">
        <f>DCOUNTA(data!$A4:$N3151,H$4,tabulka!AB$3:AB$4)-DCOUNTA(data!$A4:$N2122,H$4,tabulka!AB$3:AB$4)-H238-H250-H262-H274-H286</f>
        <v>0</v>
      </c>
      <c r="I298" s="17"/>
      <c r="J298" s="17"/>
      <c r="K298" s="17"/>
    </row>
    <row r="299" spans="1:11" ht="11.25">
      <c r="A299" s="84"/>
      <c r="B299" s="22">
        <f aca="true" t="shared" si="122" ref="B299:H299">B298/B303</f>
        <v>0</v>
      </c>
      <c r="C299" s="22">
        <f t="shared" si="122"/>
        <v>0</v>
      </c>
      <c r="D299" s="22">
        <f t="shared" si="122"/>
        <v>0</v>
      </c>
      <c r="E299" s="22">
        <f t="shared" si="122"/>
        <v>0</v>
      </c>
      <c r="F299" s="22">
        <f t="shared" si="122"/>
        <v>0</v>
      </c>
      <c r="G299" s="22">
        <f t="shared" si="122"/>
        <v>0</v>
      </c>
      <c r="H299" s="22">
        <f t="shared" si="122"/>
        <v>0</v>
      </c>
      <c r="I299" s="22"/>
      <c r="J299" s="22"/>
      <c r="K299" s="22"/>
    </row>
    <row r="300" spans="1:11" ht="11.25">
      <c r="A300" s="66" t="s">
        <v>59</v>
      </c>
      <c r="B300" s="17">
        <f>DCOUNTA(data!$A4:$N3151,B$4,tabulka!T$3:T$4)-B72-B228-B240-B252-B264-B276-B288</f>
        <v>0</v>
      </c>
      <c r="C300" s="17">
        <f>DCOUNTA(data!$A4:$N3151,C$4,tabulka!U$3:U$4)-C72-C228-C240-C252-C264-C276-C288</f>
        <v>0</v>
      </c>
      <c r="D300" s="17">
        <f>DCOUNTA(data!$A4:$N3151,D$4,tabulka!V$3:V$4)-D72-D228-D240-D252-D264-D276-D288</f>
        <v>0</v>
      </c>
      <c r="E300" s="17">
        <f>DCOUNTA(data!$A4:$N3151,E$4,tabulka!W$3:W$4)-E72-E228-E240-E252-E264-E276-E288</f>
        <v>0</v>
      </c>
      <c r="F300" s="17">
        <f>DCOUNTA(data!$A4:$N3151,F$4,tabulka!X$3:X$4)-F72-F228-F240-F252-F264-F276-F288</f>
        <v>0</v>
      </c>
      <c r="G300" s="17">
        <f>DCOUNTA(data!$A4:$N3151,G$4,tabulka!Y$3:Y$4)-G72-G228-G240-G252-G264-G276-G288</f>
        <v>0</v>
      </c>
      <c r="H300" s="17">
        <f>DCOUNTA(data!$A4:$N3151,H$4,tabulka!AC$3:AC$4)-DCOUNTA(data!$A4:$N2122,H$4,tabulka!AC$3:AC$4)-H240-H252-H264-H276-H288</f>
        <v>0</v>
      </c>
      <c r="I300" s="17"/>
      <c r="J300" s="17"/>
      <c r="K300" s="17"/>
    </row>
    <row r="301" spans="1:11" ht="11.25">
      <c r="A301" s="67" t="s">
        <v>58</v>
      </c>
      <c r="B301" s="54">
        <f aca="true" t="shared" si="123" ref="B301:H301">B300/B303</f>
        <v>0</v>
      </c>
      <c r="C301" s="54">
        <f t="shared" si="123"/>
        <v>0</v>
      </c>
      <c r="D301" s="54">
        <f t="shared" si="123"/>
        <v>0</v>
      </c>
      <c r="E301" s="54">
        <f t="shared" si="123"/>
        <v>0</v>
      </c>
      <c r="F301" s="54">
        <f t="shared" si="123"/>
        <v>0</v>
      </c>
      <c r="G301" s="54">
        <f t="shared" si="123"/>
        <v>0</v>
      </c>
      <c r="H301" s="54">
        <f t="shared" si="123"/>
        <v>0</v>
      </c>
      <c r="I301" s="68"/>
      <c r="J301" s="68"/>
      <c r="K301" s="68"/>
    </row>
    <row r="302" spans="1:11" ht="11.25">
      <c r="A302" s="6"/>
      <c r="B302" s="17"/>
      <c r="C302" s="17"/>
      <c r="D302" s="17"/>
      <c r="E302" s="18"/>
      <c r="F302" s="18"/>
      <c r="G302" s="17"/>
      <c r="H302" s="19"/>
      <c r="I302" s="19"/>
      <c r="J302" s="19"/>
      <c r="K302" s="19"/>
    </row>
    <row r="303" spans="1:11" ht="11.25">
      <c r="A303" s="23" t="s">
        <v>8</v>
      </c>
      <c r="B303" s="24">
        <f>B294+B296+B298+B300</f>
        <v>37</v>
      </c>
      <c r="C303" s="24">
        <f aca="true" t="shared" si="124" ref="C303:H303">C294+C296+C298+C300</f>
        <v>37</v>
      </c>
      <c r="D303" s="24">
        <f t="shared" si="124"/>
        <v>33</v>
      </c>
      <c r="E303" s="24">
        <f t="shared" si="124"/>
        <v>33</v>
      </c>
      <c r="F303" s="24">
        <f t="shared" si="124"/>
        <v>32</v>
      </c>
      <c r="G303" s="24">
        <f t="shared" si="124"/>
        <v>17</v>
      </c>
      <c r="H303" s="24">
        <f t="shared" si="124"/>
        <v>32</v>
      </c>
      <c r="I303" s="24"/>
      <c r="J303" s="24"/>
      <c r="K303" s="24"/>
    </row>
    <row r="304" spans="1:11" ht="11.25">
      <c r="A304" s="6"/>
      <c r="B304" s="17"/>
      <c r="C304" s="17"/>
      <c r="D304" s="18"/>
      <c r="E304" s="18"/>
      <c r="F304" s="18"/>
      <c r="G304" s="18"/>
      <c r="H304" s="25">
        <f>SUM(B303:H303)</f>
        <v>221</v>
      </c>
      <c r="I304" s="69"/>
      <c r="J304" s="69"/>
      <c r="K304" s="69"/>
    </row>
    <row r="305" spans="1:11" ht="11.25">
      <c r="A305" s="26" t="s">
        <v>50</v>
      </c>
      <c r="B305" s="27"/>
      <c r="C305" s="27"/>
      <c r="D305" s="28"/>
      <c r="E305" s="28"/>
      <c r="F305" s="27"/>
      <c r="G305" s="28"/>
      <c r="H305" s="28"/>
      <c r="I305" s="28"/>
      <c r="J305" s="28"/>
      <c r="K305" s="28"/>
    </row>
    <row r="306" spans="1:11" ht="11.25">
      <c r="A306" s="61" t="s">
        <v>54</v>
      </c>
      <c r="B306" s="17">
        <f>DCOUNTA(data!$A4:$N3259,B$4,tabulka!B$3:B$4)-B66-B222-B234-B246-B258-B270-B282-B294</f>
        <v>40</v>
      </c>
      <c r="C306" s="17">
        <f>DCOUNTA(data!$A4:$N3259,C$4,tabulka!C$3:C$4)-C66-C222-C234-C246-C258-C270-C282-C294</f>
        <v>40</v>
      </c>
      <c r="D306" s="17">
        <f>DCOUNTA(data!$A4:$N3259,D$4,tabulka!D$3:D$4)-D66-D222-D234-D246-D258-D270-D282-D294</f>
        <v>37</v>
      </c>
      <c r="E306" s="17">
        <f>DCOUNTA(data!$A4:$N3259,E$4,tabulka!E$3:E$4)-E66-E222-E234-E246-E258-E270-E282-E294</f>
        <v>37</v>
      </c>
      <c r="F306" s="17">
        <f>DCOUNTA(data!$A4:$N3259,F$4,tabulka!F$3:F$4)-F66-F222-F234-F246-F258-F270-F282-F294</f>
        <v>30</v>
      </c>
      <c r="G306" s="17">
        <f>DCOUNTA(data!$A4:$N3259,G$4,tabulka!G$3:G$4)-G66-G222-G234-G246-G258-G270-G282-G294</f>
        <v>18</v>
      </c>
      <c r="H306" s="17">
        <f>DCOUNTA(data!$A4:$N3259,H$4,tabulka!Z$3:Z$4)-DCOUNTA(data!$A4:$N2122,H$4,tabulka!Z$3:Z$4)-H234-H246-H258-H270-H282-H294</f>
        <v>27</v>
      </c>
      <c r="I306" s="17"/>
      <c r="J306" s="17"/>
      <c r="K306" s="17"/>
    </row>
    <row r="307" spans="1:11" ht="11.25">
      <c r="A307" s="62" t="s">
        <v>55</v>
      </c>
      <c r="B307" s="20">
        <f aca="true" t="shared" si="125" ref="B307:H307">B306/B315</f>
        <v>1</v>
      </c>
      <c r="C307" s="20">
        <f t="shared" si="125"/>
        <v>1</v>
      </c>
      <c r="D307" s="20">
        <f t="shared" si="125"/>
        <v>1</v>
      </c>
      <c r="E307" s="20">
        <f t="shared" si="125"/>
        <v>1</v>
      </c>
      <c r="F307" s="20">
        <f t="shared" si="125"/>
        <v>0.8108108108108109</v>
      </c>
      <c r="G307" s="20">
        <f t="shared" si="125"/>
        <v>1</v>
      </c>
      <c r="H307" s="20">
        <f t="shared" si="125"/>
        <v>0.8709677419354839</v>
      </c>
      <c r="I307" s="20"/>
      <c r="J307" s="20"/>
      <c r="K307" s="20"/>
    </row>
    <row r="308" spans="1:11" ht="11.25">
      <c r="A308" s="63" t="s">
        <v>56</v>
      </c>
      <c r="B308" s="17">
        <f>DCOUNTA(data!$A4:$N3259,B$4,tabulka!H$3:H$4)-B68-B224-B236-B248-B260-B272-B284-B296</f>
        <v>0</v>
      </c>
      <c r="C308" s="17">
        <f>DCOUNTA(data!$A4:$N3259,C$4,tabulka!I$3:I$4)-C68-C224-C236-C248-C260-C272-C284-C296</f>
        <v>0</v>
      </c>
      <c r="D308" s="17">
        <f>DCOUNTA(data!$A4:$N3259,D$4,tabulka!J$3:J$4)-D68-D224-D236-D248-D260-D272-D284-D296</f>
        <v>0</v>
      </c>
      <c r="E308" s="17">
        <f>DCOUNTA(data!$A4:$N3259,E$4,tabulka!K$3:K$4)-E68-E224-E236-E248-E260-E272-E284-E296</f>
        <v>0</v>
      </c>
      <c r="F308" s="17">
        <f>DCOUNTA(data!$A4:$N3259,F$4,tabulka!L$3:L$4)-F68-F224-F236-F248-F260-F272-F284-F296</f>
        <v>7</v>
      </c>
      <c r="G308" s="17">
        <f>DCOUNTA(data!$A4:$N3259,G$4,tabulka!M$3:M$4)-G68-G224-G236-G248-G260-G272-G284-G296</f>
        <v>0</v>
      </c>
      <c r="H308" s="17">
        <f>DCOUNTA(data!$A4:$N3259,H$4,tabulka!AA$3:AA$4)-DCOUNTA(data!$A4:$N2122,H$4,tabulka!AA$3:AA$4)-H236-H248-H260-H272-H284-H296</f>
        <v>2</v>
      </c>
      <c r="I308" s="17"/>
      <c r="J308" s="17"/>
      <c r="K308" s="17"/>
    </row>
    <row r="309" spans="1:11" ht="11.25">
      <c r="A309" s="64" t="s">
        <v>57</v>
      </c>
      <c r="B309" s="21">
        <f aca="true" t="shared" si="126" ref="B309:H309">B308/B315</f>
        <v>0</v>
      </c>
      <c r="C309" s="21">
        <f t="shared" si="126"/>
        <v>0</v>
      </c>
      <c r="D309" s="21">
        <f t="shared" si="126"/>
        <v>0</v>
      </c>
      <c r="E309" s="21">
        <f t="shared" si="126"/>
        <v>0</v>
      </c>
      <c r="F309" s="21">
        <f t="shared" si="126"/>
        <v>0.1891891891891892</v>
      </c>
      <c r="G309" s="21">
        <f t="shared" si="126"/>
        <v>0</v>
      </c>
      <c r="H309" s="21">
        <f t="shared" si="126"/>
        <v>0.06451612903225806</v>
      </c>
      <c r="I309" s="21"/>
      <c r="J309" s="21"/>
      <c r="K309" s="21"/>
    </row>
    <row r="310" spans="1:11" ht="11.25">
      <c r="A310" s="83" t="s">
        <v>5</v>
      </c>
      <c r="B310" s="17">
        <f>DCOUNTA(data!$A4:$N3259,B$4,tabulka!N$3:N$4)-B70-B226-B238-B250-B262-B274-B286-B298</f>
        <v>0</v>
      </c>
      <c r="C310" s="17">
        <f>DCOUNTA(data!$A4:$N3259,C$4,tabulka!O$3:O$4)-C70-C226-C238-C250-C262-C274-C286-C298</f>
        <v>0</v>
      </c>
      <c r="D310" s="17">
        <f>DCOUNTA(data!$A4:$N3259,D$4,tabulka!P$3:P$4)-D70-D226-D238-D250-D262-D274-D286-D298</f>
        <v>0</v>
      </c>
      <c r="E310" s="17">
        <f>DCOUNTA(data!$A4:$N3259,E$4,tabulka!Q$3:Q$4)-E70-E226-E238-E250-E262-E274-E286-E298</f>
        <v>0</v>
      </c>
      <c r="F310" s="17">
        <f>DCOUNTA(data!$A4:$N3259,F$4,tabulka!R$3:R$4)-F70-F226-F238-F250-F262-F274-F286-F298</f>
        <v>0</v>
      </c>
      <c r="G310" s="17">
        <f>DCOUNTA(data!$A4:$N3259,G$4,tabulka!S$3:S$4)-G70-G226-G238-G250-G262-G274-G286-G298</f>
        <v>0</v>
      </c>
      <c r="H310" s="17">
        <f>DCOUNTA(data!$A4:$N3259,H$4,tabulka!AB$3:AB$4)-DCOUNTA(data!$A4:$N2122,H$4,tabulka!AB$3:AB$4)-H238-H250-H262-H274-H286-H298</f>
        <v>1</v>
      </c>
      <c r="I310" s="17"/>
      <c r="J310" s="17"/>
      <c r="K310" s="17"/>
    </row>
    <row r="311" spans="1:11" ht="11.25">
      <c r="A311" s="84"/>
      <c r="B311" s="22">
        <f aca="true" t="shared" si="127" ref="B311:H311">B310/B315</f>
        <v>0</v>
      </c>
      <c r="C311" s="22">
        <f t="shared" si="127"/>
        <v>0</v>
      </c>
      <c r="D311" s="22">
        <f t="shared" si="127"/>
        <v>0</v>
      </c>
      <c r="E311" s="22">
        <f t="shared" si="127"/>
        <v>0</v>
      </c>
      <c r="F311" s="22">
        <f t="shared" si="127"/>
        <v>0</v>
      </c>
      <c r="G311" s="22">
        <f t="shared" si="127"/>
        <v>0</v>
      </c>
      <c r="H311" s="22">
        <f t="shared" si="127"/>
        <v>0.03225806451612903</v>
      </c>
      <c r="I311" s="22"/>
      <c r="J311" s="22"/>
      <c r="K311" s="22"/>
    </row>
    <row r="312" spans="1:11" ht="11.25">
      <c r="A312" s="66" t="s">
        <v>59</v>
      </c>
      <c r="B312" s="17">
        <f>DCOUNTA(data!$A4:$N3259,B$4,tabulka!T$3:T$4)-B72-B228-B240-B252-B264-B276-B288-B300</f>
        <v>0</v>
      </c>
      <c r="C312" s="17">
        <f>DCOUNTA(data!$A4:$N3259,C$4,tabulka!U$3:U$4)-C72-C228-C240-C252-C264-C276-C288-C300</f>
        <v>0</v>
      </c>
      <c r="D312" s="17">
        <f>DCOUNTA(data!$A4:$N3259,D$4,tabulka!V$3:V$4)-D72-D228-D240-D252-D264-D276-D288-D300</f>
        <v>0</v>
      </c>
      <c r="E312" s="17">
        <f>DCOUNTA(data!$A4:$N3259,E$4,tabulka!W$3:W$4)-E72-E228-E240-E252-E264-E276-E288-E300</f>
        <v>0</v>
      </c>
      <c r="F312" s="17">
        <f>DCOUNTA(data!$A4:$N3259,F$4,tabulka!X$3:X$4)-F72-F228-F240-F252-F264-F276-F288-F300</f>
        <v>0</v>
      </c>
      <c r="G312" s="17">
        <f>DCOUNTA(data!$A4:$N3259,G$4,tabulka!Y$3:Y$4)-G72-G228-G240-G252-G264-G276-G288-G300</f>
        <v>0</v>
      </c>
      <c r="H312" s="17">
        <f>DCOUNTA(data!$A4:$N3259,H$4,tabulka!AC$3:AC$4)-DCOUNTA(data!$A4:$N2122,H$4,tabulka!AC$3:AC$4)-H240-H252-H264-H276-H288-H300</f>
        <v>1</v>
      </c>
      <c r="I312" s="17"/>
      <c r="J312" s="17"/>
      <c r="K312" s="17"/>
    </row>
    <row r="313" spans="1:11" ht="11.25">
      <c r="A313" s="67" t="s">
        <v>58</v>
      </c>
      <c r="B313" s="54">
        <f aca="true" t="shared" si="128" ref="B313:H313">B312/B315</f>
        <v>0</v>
      </c>
      <c r="C313" s="54">
        <f t="shared" si="128"/>
        <v>0</v>
      </c>
      <c r="D313" s="54">
        <f t="shared" si="128"/>
        <v>0</v>
      </c>
      <c r="E313" s="54">
        <f t="shared" si="128"/>
        <v>0</v>
      </c>
      <c r="F313" s="54">
        <f t="shared" si="128"/>
        <v>0</v>
      </c>
      <c r="G313" s="54">
        <f t="shared" si="128"/>
        <v>0</v>
      </c>
      <c r="H313" s="54">
        <f t="shared" si="128"/>
        <v>0.03225806451612903</v>
      </c>
      <c r="I313" s="68"/>
      <c r="J313" s="68"/>
      <c r="K313" s="68"/>
    </row>
    <row r="314" spans="1:11" ht="11.25">
      <c r="A314" s="6"/>
      <c r="B314" s="17"/>
      <c r="C314" s="17"/>
      <c r="D314" s="17"/>
      <c r="E314" s="18"/>
      <c r="F314" s="18"/>
      <c r="G314" s="17"/>
      <c r="H314" s="19"/>
      <c r="I314" s="19"/>
      <c r="J314" s="19"/>
      <c r="K314" s="19"/>
    </row>
    <row r="315" spans="1:11" ht="11.25">
      <c r="A315" s="23" t="s">
        <v>8</v>
      </c>
      <c r="B315" s="24">
        <f>B306+B308+B310+B312</f>
        <v>40</v>
      </c>
      <c r="C315" s="24">
        <f aca="true" t="shared" si="129" ref="C315:H315">C306+C308+C310+C312</f>
        <v>40</v>
      </c>
      <c r="D315" s="24">
        <f t="shared" si="129"/>
        <v>37</v>
      </c>
      <c r="E315" s="24">
        <f t="shared" si="129"/>
        <v>37</v>
      </c>
      <c r="F315" s="24">
        <f t="shared" si="129"/>
        <v>37</v>
      </c>
      <c r="G315" s="24">
        <f t="shared" si="129"/>
        <v>18</v>
      </c>
      <c r="H315" s="24">
        <f t="shared" si="129"/>
        <v>31</v>
      </c>
      <c r="I315" s="24"/>
      <c r="J315" s="24"/>
      <c r="K315" s="24"/>
    </row>
    <row r="316" spans="1:11" ht="11.25">
      <c r="A316" s="6"/>
      <c r="B316" s="17"/>
      <c r="C316" s="17"/>
      <c r="D316" s="18"/>
      <c r="E316" s="18"/>
      <c r="F316" s="18"/>
      <c r="G316" s="18"/>
      <c r="H316" s="25">
        <f>SUM(B315:H315)</f>
        <v>240</v>
      </c>
      <c r="I316" s="69"/>
      <c r="J316" s="69"/>
      <c r="K316" s="69"/>
    </row>
    <row r="317" spans="1:11" ht="11.25">
      <c r="A317" s="26" t="s">
        <v>51</v>
      </c>
      <c r="B317" s="27"/>
      <c r="C317" s="27"/>
      <c r="D317" s="28"/>
      <c r="E317" s="28"/>
      <c r="F317" s="27"/>
      <c r="G317" s="28"/>
      <c r="H317" s="28"/>
      <c r="I317" s="28"/>
      <c r="J317" s="28"/>
      <c r="K317" s="28"/>
    </row>
    <row r="318" spans="1:11" ht="11.25">
      <c r="A318" s="61" t="s">
        <v>54</v>
      </c>
      <c r="B318" s="17">
        <f>DCOUNTA(data!$A4:$N3370,B$4,tabulka!B$3:B$4)-B66-B222-B234-B246-B258-B270-B282-B294-B306</f>
        <v>40</v>
      </c>
      <c r="C318" s="17">
        <f>DCOUNTA(data!$A4:$N3370,C$4,tabulka!C$3:C$4)-C66-C222-C234-C246-C258-C270-C282-C294-C306</f>
        <v>40</v>
      </c>
      <c r="D318" s="17">
        <f>DCOUNTA(data!$A4:$N3370,D$4,tabulka!D$3:D$4)-D66-D222-D234-D246-D258-D270-D282-D294-D306</f>
        <v>30</v>
      </c>
      <c r="E318" s="17">
        <f>DCOUNTA(data!$A4:$N3370,E$4,tabulka!E$3:E$4)-E66-E222-E234-E246-E258-E270-E282-E294-E306</f>
        <v>32</v>
      </c>
      <c r="F318" s="17">
        <f>DCOUNTA(data!$A4:$N3370,F$4,tabulka!F$3:F$4)-F66-F222-F234-F246-F258-F270-F282-F294-F306</f>
        <v>32</v>
      </c>
      <c r="G318" s="17">
        <f>DCOUNTA(data!$A4:$N3370,G$4,tabulka!G$3:G$4)-G66-G222-G234-G246-G258-G270-G282-G294-G306</f>
        <v>25</v>
      </c>
      <c r="H318" s="17">
        <f>DCOUNTA(data!$A4:$N3370,H$4,tabulka!Z$3:Z$4)-DCOUNTA(data!$A4:$N2122,H$4,tabulka!Z$3:Z$4)-H234-H246-H258-H270-H282-H294-H306</f>
        <v>34</v>
      </c>
      <c r="I318" s="17"/>
      <c r="J318" s="17"/>
      <c r="K318" s="17"/>
    </row>
    <row r="319" spans="1:11" ht="11.25">
      <c r="A319" s="62" t="s">
        <v>55</v>
      </c>
      <c r="B319" s="20">
        <f aca="true" t="shared" si="130" ref="B319:H319">B318/B327</f>
        <v>1</v>
      </c>
      <c r="C319" s="20">
        <f t="shared" si="130"/>
        <v>1</v>
      </c>
      <c r="D319" s="20">
        <f t="shared" si="130"/>
        <v>1</v>
      </c>
      <c r="E319" s="20">
        <f t="shared" si="130"/>
        <v>1</v>
      </c>
      <c r="F319" s="20">
        <f t="shared" si="130"/>
        <v>1</v>
      </c>
      <c r="G319" s="20">
        <f t="shared" si="130"/>
        <v>1</v>
      </c>
      <c r="H319" s="20">
        <f t="shared" si="130"/>
        <v>0.8947368421052632</v>
      </c>
      <c r="I319" s="20"/>
      <c r="J319" s="20"/>
      <c r="K319" s="20"/>
    </row>
    <row r="320" spans="1:11" ht="11.25">
      <c r="A320" s="63" t="s">
        <v>56</v>
      </c>
      <c r="B320" s="17">
        <f>DCOUNTA(data!$A4:$N3370,B$4,tabulka!H$3:H$4)-B68-B224-B236-B248-B260-B272-B284-B296-B308</f>
        <v>0</v>
      </c>
      <c r="C320" s="17">
        <f>DCOUNTA(data!$A4:$N3370,C$4,tabulka!I$3:I$4)-C68-C224-C236-C248-C260-C272-C284-C296-C308</f>
        <v>0</v>
      </c>
      <c r="D320" s="17">
        <f>DCOUNTA(data!$A4:$N3370,D$4,tabulka!J$3:J$4)-D68-D224-D236-D248-D260-D272-D284-D296-D308</f>
        <v>0</v>
      </c>
      <c r="E320" s="17">
        <f>DCOUNTA(data!$A4:$N3370,E$4,tabulka!K$3:K$4)-E68-E224-E236-E248-E260-E272-E284-E296-E308</f>
        <v>0</v>
      </c>
      <c r="F320" s="17">
        <f>DCOUNTA(data!$A4:$N3370,F$4,tabulka!L$3:L$4)-F68-F224-F236-F248-F260-F272-F284-F296-F308</f>
        <v>0</v>
      </c>
      <c r="G320" s="17">
        <f>DCOUNTA(data!$A4:$N3370,G$4,tabulka!M$3:M$4)-G68-G224-G236-G248-G260-G272-G284-G296-G308</f>
        <v>0</v>
      </c>
      <c r="H320" s="17">
        <f>DCOUNTA(data!$A4:$N3370,H$4,tabulka!AA$3:AA$4)-DCOUNTA(data!$A4:$N2122,H$4,tabulka!AA$3:AA$4)-H236-H248-H260-H272-H284-H296-H308</f>
        <v>3</v>
      </c>
      <c r="I320" s="17"/>
      <c r="J320" s="17"/>
      <c r="K320" s="17"/>
    </row>
    <row r="321" spans="1:11" ht="11.25">
      <c r="A321" s="64" t="s">
        <v>57</v>
      </c>
      <c r="B321" s="21">
        <f aca="true" t="shared" si="131" ref="B321:H321">B320/B327</f>
        <v>0</v>
      </c>
      <c r="C321" s="21">
        <f t="shared" si="131"/>
        <v>0</v>
      </c>
      <c r="D321" s="21">
        <f t="shared" si="131"/>
        <v>0</v>
      </c>
      <c r="E321" s="21">
        <f t="shared" si="131"/>
        <v>0</v>
      </c>
      <c r="F321" s="21">
        <f t="shared" si="131"/>
        <v>0</v>
      </c>
      <c r="G321" s="21">
        <f t="shared" si="131"/>
        <v>0</v>
      </c>
      <c r="H321" s="21">
        <f t="shared" si="131"/>
        <v>0.07894736842105263</v>
      </c>
      <c r="I321" s="21"/>
      <c r="J321" s="21"/>
      <c r="K321" s="21"/>
    </row>
    <row r="322" spans="1:11" ht="11.25">
      <c r="A322" s="83" t="s">
        <v>5</v>
      </c>
      <c r="B322" s="17">
        <f>DCOUNTA(data!$A4:$N3370,B$4,tabulka!N$3:N$4)-B70-B226-B238-B250-B262-B274-B286-B298-B310</f>
        <v>0</v>
      </c>
      <c r="C322" s="17">
        <f>DCOUNTA(data!$A4:$N3370,C$4,tabulka!O$3:O$4)-C70-C226-C238-C250-C262-C274-C286-C298-C310</f>
        <v>0</v>
      </c>
      <c r="D322" s="17">
        <f>DCOUNTA(data!$A4:$N3370,D$4,tabulka!P$3:P$4)-D70-D226-D238-D250-D262-D274-D286-D298-D310</f>
        <v>0</v>
      </c>
      <c r="E322" s="17">
        <f>DCOUNTA(data!$A4:$N3370,E$4,tabulka!Q$3:Q$4)-E70-E226-E238-E250-E262-E274-E286-E298-E310</f>
        <v>0</v>
      </c>
      <c r="F322" s="17">
        <f>DCOUNTA(data!$A4:$N3370,F$4,tabulka!R$3:R$4)-F70-F226-F238-F250-F262-F274-F286-F298-F310</f>
        <v>0</v>
      </c>
      <c r="G322" s="17">
        <f>DCOUNTA(data!$A4:$N3370,G$4,tabulka!S$3:S$4)-G70-G226-G238-G250-G262-G274-G286-G298-G310</f>
        <v>0</v>
      </c>
      <c r="H322" s="17">
        <f>DCOUNTA(data!$A4:$N3370,H$4,tabulka!AB$3:AB$4)-DCOUNTA(data!$A4:$N2122,H$4,tabulka!AB$3:AB$4)-H238-H250-H262-H274-H286-H298-H310</f>
        <v>1</v>
      </c>
      <c r="I322" s="17"/>
      <c r="J322" s="17"/>
      <c r="K322" s="17"/>
    </row>
    <row r="323" spans="1:11" ht="11.25">
      <c r="A323" s="84"/>
      <c r="B323" s="22">
        <f aca="true" t="shared" si="132" ref="B323:H323">B322/B327</f>
        <v>0</v>
      </c>
      <c r="C323" s="22">
        <f t="shared" si="132"/>
        <v>0</v>
      </c>
      <c r="D323" s="22">
        <f t="shared" si="132"/>
        <v>0</v>
      </c>
      <c r="E323" s="22">
        <f t="shared" si="132"/>
        <v>0</v>
      </c>
      <c r="F323" s="22">
        <f t="shared" si="132"/>
        <v>0</v>
      </c>
      <c r="G323" s="22">
        <f t="shared" si="132"/>
        <v>0</v>
      </c>
      <c r="H323" s="22">
        <f t="shared" si="132"/>
        <v>0.02631578947368421</v>
      </c>
      <c r="I323" s="22"/>
      <c r="J323" s="22"/>
      <c r="K323" s="22"/>
    </row>
    <row r="324" spans="1:11" ht="11.25">
      <c r="A324" s="66" t="s">
        <v>59</v>
      </c>
      <c r="B324" s="17">
        <f>DCOUNTA(data!$A4:$N3370,B$4,tabulka!T$3:T$4)-B72-B228-B240-B252-B264-B276-B288-B300-B312</f>
        <v>0</v>
      </c>
      <c r="C324" s="17">
        <f>DCOUNTA(data!$A4:$N3370,C$4,tabulka!U$3:U$4)-C72-C228-C240-C252-C264-C276-C288-C300-C312</f>
        <v>0</v>
      </c>
      <c r="D324" s="17">
        <f>DCOUNTA(data!$A4:$N3370,D$4,tabulka!V$3:V$4)-D72-D228-D240-D252-D264-D276-D288-D300-D312</f>
        <v>0</v>
      </c>
      <c r="E324" s="17">
        <f>DCOUNTA(data!$A4:$N3370,E$4,tabulka!W$3:W$4)-E72-E228-E240-E252-E264-E276-E288-E300-E312</f>
        <v>0</v>
      </c>
      <c r="F324" s="17">
        <f>DCOUNTA(data!$A4:$N3370,F$4,tabulka!X$3:X$4)-F72-F228-F240-F252-F264-F276-F288-F300-F312</f>
        <v>0</v>
      </c>
      <c r="G324" s="17">
        <f>DCOUNTA(data!$A4:$N3370,G$4,tabulka!Y$3:Y$4)-G72-G228-G240-G252-G264-G276-G288-G300-G312</f>
        <v>0</v>
      </c>
      <c r="H324" s="17">
        <f>DCOUNTA(data!$A4:$N3370,H$4,tabulka!AC$3:AC$4)-DCOUNTA(data!$A4:$N2122,H$4,tabulka!AC$3:AC$4)-H240-H252-H264-H276-H288-H300-H312</f>
        <v>0</v>
      </c>
      <c r="I324" s="17"/>
      <c r="J324" s="17"/>
      <c r="K324" s="17"/>
    </row>
    <row r="325" spans="1:11" ht="11.25">
      <c r="A325" s="67" t="s">
        <v>58</v>
      </c>
      <c r="B325" s="54">
        <f aca="true" t="shared" si="133" ref="B325:H325">B324/B327</f>
        <v>0</v>
      </c>
      <c r="C325" s="54">
        <f t="shared" si="133"/>
        <v>0</v>
      </c>
      <c r="D325" s="54">
        <f t="shared" si="133"/>
        <v>0</v>
      </c>
      <c r="E325" s="54">
        <f t="shared" si="133"/>
        <v>0</v>
      </c>
      <c r="F325" s="54">
        <f t="shared" si="133"/>
        <v>0</v>
      </c>
      <c r="G325" s="54">
        <f t="shared" si="133"/>
        <v>0</v>
      </c>
      <c r="H325" s="54">
        <f t="shared" si="133"/>
        <v>0</v>
      </c>
      <c r="I325" s="68"/>
      <c r="J325" s="68"/>
      <c r="K325" s="68"/>
    </row>
    <row r="326" spans="1:11" ht="11.25">
      <c r="A326" s="6"/>
      <c r="B326" s="17"/>
      <c r="C326" s="17"/>
      <c r="D326" s="17"/>
      <c r="E326" s="18"/>
      <c r="F326" s="18"/>
      <c r="G326" s="17"/>
      <c r="H326" s="19"/>
      <c r="I326" s="19"/>
      <c r="J326" s="19"/>
      <c r="K326" s="19"/>
    </row>
    <row r="327" spans="1:11" ht="11.25">
      <c r="A327" s="23" t="s">
        <v>8</v>
      </c>
      <c r="B327" s="24">
        <f>B318+B320+B322+B324</f>
        <v>40</v>
      </c>
      <c r="C327" s="24">
        <f aca="true" t="shared" si="134" ref="C327:H327">C318+C320+C322+C324</f>
        <v>40</v>
      </c>
      <c r="D327" s="24">
        <f t="shared" si="134"/>
        <v>30</v>
      </c>
      <c r="E327" s="24">
        <f t="shared" si="134"/>
        <v>32</v>
      </c>
      <c r="F327" s="24">
        <f t="shared" si="134"/>
        <v>32</v>
      </c>
      <c r="G327" s="24">
        <f t="shared" si="134"/>
        <v>25</v>
      </c>
      <c r="H327" s="24">
        <f t="shared" si="134"/>
        <v>38</v>
      </c>
      <c r="I327" s="24"/>
      <c r="J327" s="24"/>
      <c r="K327" s="24"/>
    </row>
    <row r="328" spans="1:11" ht="11.25">
      <c r="A328" s="6"/>
      <c r="B328" s="17"/>
      <c r="C328" s="17"/>
      <c r="D328" s="18"/>
      <c r="E328" s="18"/>
      <c r="F328" s="18"/>
      <c r="G328" s="18"/>
      <c r="H328" s="25">
        <f>SUM(B327:H327)</f>
        <v>237</v>
      </c>
      <c r="I328" s="69"/>
      <c r="J328" s="69"/>
      <c r="K328" s="69"/>
    </row>
    <row r="329" spans="1:11" ht="11.25">
      <c r="A329" s="26" t="s">
        <v>52</v>
      </c>
      <c r="B329" s="27"/>
      <c r="C329" s="27"/>
      <c r="D329" s="28"/>
      <c r="E329" s="28"/>
      <c r="F329" s="27"/>
      <c r="G329" s="28"/>
      <c r="H329" s="28"/>
      <c r="I329" s="28"/>
      <c r="J329" s="28"/>
      <c r="K329" s="28"/>
    </row>
    <row r="330" spans="1:11" ht="11.25">
      <c r="A330" s="61" t="s">
        <v>54</v>
      </c>
      <c r="B330" s="17">
        <f>DCOUNTA(data!$A4:$N3532,B$4,tabulka!B$3:B$4)-B66-B222-B234-B246-B258-B270-B282-B294-B306-B318</f>
        <v>52</v>
      </c>
      <c r="C330" s="17">
        <f>DCOUNTA(data!$A4:$N3532,C$4,tabulka!C$3:C$4)-C66-C222-C234-C246-C258-C270-C282-C294-C306-C318</f>
        <v>54</v>
      </c>
      <c r="D330" s="17">
        <f>DCOUNTA(data!$A4:$N3532,D$4,tabulka!D$3:D$4)-D66-D222-D234-D246-D258-D270-D282-D294-D306-D318</f>
        <v>51</v>
      </c>
      <c r="E330" s="17">
        <f>DCOUNTA(data!$A4:$N3532,E$4,tabulka!E$3:E$4)-E66-E222-E234-E246-E258-E270-E282-E294-E306-E318</f>
        <v>51</v>
      </c>
      <c r="F330" s="17">
        <f>DCOUNTA(data!$A4:$N3532,F$4,tabulka!F$3:F$4)-F66-F222-F234-F246-F258-F270-F282-F294-F306-F318</f>
        <v>52</v>
      </c>
      <c r="G330" s="17">
        <f>DCOUNTA(data!$A4:$N3532,G$4,tabulka!G$3:G$4)-G66-G222-G234-G246-G258-G270-G282-G294-G306-G318</f>
        <v>30</v>
      </c>
      <c r="H330" s="17">
        <f>DCOUNTA(data!$A4:$N3532,H$4,tabulka!Z$3:Z$4)-DCOUNTA(data!$A4:$N2122,H$4,tabulka!Z$3:Z$4)-H234-H246-H258-H270-H282-H294-H306-H318</f>
        <v>51</v>
      </c>
      <c r="I330" s="17"/>
      <c r="J330" s="17"/>
      <c r="K330" s="17"/>
    </row>
    <row r="331" spans="1:11" ht="11.25">
      <c r="A331" s="62" t="s">
        <v>55</v>
      </c>
      <c r="B331" s="20">
        <f aca="true" t="shared" si="135" ref="B331:H331">B330/B339</f>
        <v>1</v>
      </c>
      <c r="C331" s="20">
        <f t="shared" si="135"/>
        <v>0.9818181818181818</v>
      </c>
      <c r="D331" s="20">
        <f t="shared" si="135"/>
        <v>1</v>
      </c>
      <c r="E331" s="20">
        <f t="shared" si="135"/>
        <v>1</v>
      </c>
      <c r="F331" s="20">
        <f t="shared" si="135"/>
        <v>1</v>
      </c>
      <c r="G331" s="20">
        <f t="shared" si="135"/>
        <v>1</v>
      </c>
      <c r="H331" s="20">
        <f t="shared" si="135"/>
        <v>0.9622641509433962</v>
      </c>
      <c r="I331" s="20"/>
      <c r="J331" s="20"/>
      <c r="K331" s="20"/>
    </row>
    <row r="332" spans="1:11" ht="11.25">
      <c r="A332" s="63" t="s">
        <v>56</v>
      </c>
      <c r="B332" s="17">
        <f>DCOUNTA(data!$A4:$N3532,B$4,tabulka!H$3:H$4)-B68-B224-B236-B248-B260-B272-B284-B296-B308-B320</f>
        <v>0</v>
      </c>
      <c r="C332" s="17">
        <f>DCOUNTA(data!$A4:$N3532,C$4,tabulka!I$3:I$4)-C68-C224-C236-C248-C260-C272-C284-C296-C308-C320</f>
        <v>0</v>
      </c>
      <c r="D332" s="17">
        <f>DCOUNTA(data!$A4:$N3532,D$4,tabulka!J$3:J$4)-D68-D224-D236-D248-D260-D272-D284-D296-D308-D320</f>
        <v>0</v>
      </c>
      <c r="E332" s="17">
        <f>DCOUNTA(data!$A4:$N3532,E$4,tabulka!K$3:K$4)-E68-E224-E236-E248-E260-E272-E284-E296-E308-E320</f>
        <v>0</v>
      </c>
      <c r="F332" s="17">
        <f>DCOUNTA(data!$A4:$N3532,F$4,tabulka!L$3:L$4)-F68-F224-F236-F248-F260-F272-F284-F296-F308-F320</f>
        <v>0</v>
      </c>
      <c r="G332" s="17">
        <f>DCOUNTA(data!$A4:$N3532,G$4,tabulka!M$3:M$4)-G68-G224-G236-G248-G260-G272-G284-G296-G308-G320</f>
        <v>0</v>
      </c>
      <c r="H332" s="17">
        <f>DCOUNTA(data!$A4:$N3532,H$4,tabulka!AA$3:AA$4)-DCOUNTA(data!$A4:$N2122,H$4,tabulka!AA$3:AA$4)-H236-H248-H260-H272-H284-H296-H308-H320</f>
        <v>2</v>
      </c>
      <c r="I332" s="17"/>
      <c r="J332" s="17"/>
      <c r="K332" s="17"/>
    </row>
    <row r="333" spans="1:11" ht="11.25">
      <c r="A333" s="64" t="s">
        <v>57</v>
      </c>
      <c r="B333" s="21">
        <f aca="true" t="shared" si="136" ref="B333:H333">B332/B339</f>
        <v>0</v>
      </c>
      <c r="C333" s="21">
        <f t="shared" si="136"/>
        <v>0</v>
      </c>
      <c r="D333" s="21">
        <f t="shared" si="136"/>
        <v>0</v>
      </c>
      <c r="E333" s="21">
        <f t="shared" si="136"/>
        <v>0</v>
      </c>
      <c r="F333" s="21">
        <f t="shared" si="136"/>
        <v>0</v>
      </c>
      <c r="G333" s="21">
        <f t="shared" si="136"/>
        <v>0</v>
      </c>
      <c r="H333" s="21">
        <f t="shared" si="136"/>
        <v>0.03773584905660377</v>
      </c>
      <c r="I333" s="21"/>
      <c r="J333" s="21"/>
      <c r="K333" s="21"/>
    </row>
    <row r="334" spans="1:11" ht="11.25">
      <c r="A334" s="83" t="s">
        <v>5</v>
      </c>
      <c r="B334" s="17">
        <f>DCOUNTA(data!$A4:$N3532,B$4,tabulka!N$3:N$4)-B70-B226-B238-B250-B262-B274-B286-B298-B310-B322</f>
        <v>0</v>
      </c>
      <c r="C334" s="17">
        <f>DCOUNTA(data!$A4:$N3532,C$4,tabulka!O$3:O$4)-C70-C226-C238-C250-C262-C274-C286-C298-C310-C322</f>
        <v>0</v>
      </c>
      <c r="D334" s="17">
        <f>DCOUNTA(data!$A4:$N3532,D$4,tabulka!P$3:P$4)-D70-D226-D238-D250-D262-D274-D286-D298-D310-D322</f>
        <v>0</v>
      </c>
      <c r="E334" s="17">
        <f>DCOUNTA(data!$A4:$N3532,E$4,tabulka!Q$3:Q$4)-E70-E226-E238-E250-E262-E274-E286-E298-E310-E322</f>
        <v>0</v>
      </c>
      <c r="F334" s="17">
        <f>DCOUNTA(data!$A4:$N3532,F$4,tabulka!R$3:R$4)-F70-F226-F238-F250-F262-F274-F286-F298-F310-F322</f>
        <v>0</v>
      </c>
      <c r="G334" s="17">
        <f>DCOUNTA(data!$A4:$N3532,G$4,tabulka!S$3:S$4)-G70-G226-G238-G250-G262-G274-G286-G298-G310-G322</f>
        <v>0</v>
      </c>
      <c r="H334" s="17">
        <f>DCOUNTA(data!$A4:$N3532,H$4,tabulka!AB$3:AB$4)-DCOUNTA(data!$A4:$N2122,H$4,tabulka!AB$3:AB$4)-H238-H250-H262-H274-H286-H298-H310-H322</f>
        <v>0</v>
      </c>
      <c r="I334" s="17"/>
      <c r="J334" s="17"/>
      <c r="K334" s="17"/>
    </row>
    <row r="335" spans="1:11" ht="11.25">
      <c r="A335" s="84"/>
      <c r="B335" s="22">
        <f aca="true" t="shared" si="137" ref="B335:H335">B334/B339</f>
        <v>0</v>
      </c>
      <c r="C335" s="22">
        <f t="shared" si="137"/>
        <v>0</v>
      </c>
      <c r="D335" s="22">
        <f t="shared" si="137"/>
        <v>0</v>
      </c>
      <c r="E335" s="22">
        <f t="shared" si="137"/>
        <v>0</v>
      </c>
      <c r="F335" s="22">
        <f t="shared" si="137"/>
        <v>0</v>
      </c>
      <c r="G335" s="22">
        <f t="shared" si="137"/>
        <v>0</v>
      </c>
      <c r="H335" s="22">
        <f t="shared" si="137"/>
        <v>0</v>
      </c>
      <c r="I335" s="22"/>
      <c r="J335" s="22"/>
      <c r="K335" s="22"/>
    </row>
    <row r="336" spans="1:11" ht="11.25">
      <c r="A336" s="66" t="s">
        <v>59</v>
      </c>
      <c r="B336" s="17">
        <f>DCOUNTA(data!$A4:$N3532,B$4,tabulka!T$3:T$4)-B72-B228-B240-B252-B264-B276-B288-B300-B312-B324</f>
        <v>0</v>
      </c>
      <c r="C336" s="17">
        <f>DCOUNTA(data!$A4:$N3532,C$4,tabulka!U$3:U$4)-C72-C228-C240-C252-C264-C276-C288-C300-C312-C324</f>
        <v>1</v>
      </c>
      <c r="D336" s="17">
        <f>DCOUNTA(data!$A4:$N3532,D$4,tabulka!V$3:V$4)-D72-D228-D240-D252-D264-D276-D288-D300-D312-D324</f>
        <v>0</v>
      </c>
      <c r="E336" s="17">
        <f>DCOUNTA(data!$A4:$N3532,E$4,tabulka!W$3:W$4)-E72-E228-E240-E252-E264-E276-E288-E300-E312-E324</f>
        <v>0</v>
      </c>
      <c r="F336" s="17">
        <f>DCOUNTA(data!$A4:$N3532,F$4,tabulka!X$3:X$4)-F72-F228-F240-F252-F264-F276-F288-F300-F312-F324</f>
        <v>0</v>
      </c>
      <c r="G336" s="17">
        <f>DCOUNTA(data!$A4:$N3532,G$4,tabulka!Y$3:Y$4)-G72-G228-G240-G252-G264-G276-G288-G300-G312-G324</f>
        <v>0</v>
      </c>
      <c r="H336" s="17">
        <f>DCOUNTA(data!$A4:$N3532,H$4,tabulka!AC$3:AC$4)-DCOUNTA(data!$A4:$N2122,H$4,tabulka!AC$3:AC$4)-H240-H252-H264-H276-H288-H300-H312-H324</f>
        <v>0</v>
      </c>
      <c r="I336" s="17"/>
      <c r="J336" s="17"/>
      <c r="K336" s="17"/>
    </row>
    <row r="337" spans="1:11" ht="11.25">
      <c r="A337" s="67" t="s">
        <v>58</v>
      </c>
      <c r="B337" s="54">
        <f aca="true" t="shared" si="138" ref="B337:H337">B336/B339</f>
        <v>0</v>
      </c>
      <c r="C337" s="54">
        <f t="shared" si="138"/>
        <v>0.01818181818181818</v>
      </c>
      <c r="D337" s="54">
        <f t="shared" si="138"/>
        <v>0</v>
      </c>
      <c r="E337" s="54">
        <f t="shared" si="138"/>
        <v>0</v>
      </c>
      <c r="F337" s="54">
        <f t="shared" si="138"/>
        <v>0</v>
      </c>
      <c r="G337" s="54">
        <f t="shared" si="138"/>
        <v>0</v>
      </c>
      <c r="H337" s="54">
        <f t="shared" si="138"/>
        <v>0</v>
      </c>
      <c r="I337" s="68"/>
      <c r="J337" s="68"/>
      <c r="K337" s="68"/>
    </row>
    <row r="338" spans="1:11" ht="11.25">
      <c r="A338" s="6"/>
      <c r="B338" s="17"/>
      <c r="C338" s="17"/>
      <c r="D338" s="17"/>
      <c r="E338" s="18"/>
      <c r="F338" s="18"/>
      <c r="G338" s="17"/>
      <c r="H338" s="19"/>
      <c r="I338" s="19"/>
      <c r="J338" s="19"/>
      <c r="K338" s="19"/>
    </row>
    <row r="339" spans="1:11" ht="11.25">
      <c r="A339" s="23" t="s">
        <v>8</v>
      </c>
      <c r="B339" s="24">
        <f>B330+B332+B334+B336</f>
        <v>52</v>
      </c>
      <c r="C339" s="24">
        <f aca="true" t="shared" si="139" ref="C339:H339">C330+C332+C334+C336</f>
        <v>55</v>
      </c>
      <c r="D339" s="24">
        <f t="shared" si="139"/>
        <v>51</v>
      </c>
      <c r="E339" s="24">
        <f t="shared" si="139"/>
        <v>51</v>
      </c>
      <c r="F339" s="24">
        <f t="shared" si="139"/>
        <v>52</v>
      </c>
      <c r="G339" s="24">
        <f t="shared" si="139"/>
        <v>30</v>
      </c>
      <c r="H339" s="24">
        <f t="shared" si="139"/>
        <v>53</v>
      </c>
      <c r="I339" s="24"/>
      <c r="J339" s="24"/>
      <c r="K339" s="24"/>
    </row>
    <row r="340" spans="1:11" ht="11.25">
      <c r="A340" s="6"/>
      <c r="B340" s="17"/>
      <c r="C340" s="17"/>
      <c r="D340" s="18"/>
      <c r="E340" s="18"/>
      <c r="F340" s="18"/>
      <c r="G340" s="18"/>
      <c r="H340" s="25">
        <f>SUM(B339:H339)</f>
        <v>344</v>
      </c>
      <c r="I340" s="69"/>
      <c r="J340" s="69"/>
      <c r="K340" s="69"/>
    </row>
    <row r="341" spans="1:11" ht="11.25">
      <c r="A341" s="26" t="s">
        <v>53</v>
      </c>
      <c r="B341" s="27"/>
      <c r="C341" s="27"/>
      <c r="D341" s="28"/>
      <c r="E341" s="28"/>
      <c r="F341" s="27"/>
      <c r="G341" s="28"/>
      <c r="H341" s="28"/>
      <c r="I341" s="28"/>
      <c r="J341" s="28"/>
      <c r="K341" s="28"/>
    </row>
    <row r="342" spans="1:11" ht="11.25">
      <c r="A342" s="61" t="s">
        <v>54</v>
      </c>
      <c r="B342" s="17">
        <f>DCOUNTA(data!$A4:$N3733,B$4,tabulka!B$3:B$4)-B66-B222-B234-B246-B258-B270-B282-B294-B306-B318-B330</f>
        <v>63</v>
      </c>
      <c r="C342" s="17">
        <f>DCOUNTA(data!$A4:$N3733,C$4,tabulka!C$3:C$4)-C66-C222-C234-C246-C258-C270-C282-C294-C306-C318-C330</f>
        <v>58</v>
      </c>
      <c r="D342" s="17">
        <f>DCOUNTA(data!$A4:$N3733,D$4,tabulka!D$3:D$4)-D66-D222-D234-D246-D258-D270-D282-D294-D306-D318-D330</f>
        <v>60</v>
      </c>
      <c r="E342" s="17">
        <f>DCOUNTA(data!$A4:$N3733,E$4,tabulka!E$3:E$4)-E66-E222-E234-E246-E258-E270-E282-E294-E306-E318-E330</f>
        <v>61</v>
      </c>
      <c r="F342" s="17">
        <f>DCOUNTA(data!$A4:$N3733,F$4,tabulka!F$3:F$4)-F66-F222-F234-F246-F258-F270-F282-F294-F306-F318-F330</f>
        <v>59</v>
      </c>
      <c r="G342" s="17">
        <f>DCOUNTA(data!$A4:$N3733,G$4,tabulka!G$3:G$4)-G66-G222-G234-G246-G258-G270-G282-G294-G306-G318-G330</f>
        <v>36</v>
      </c>
      <c r="H342" s="17">
        <f>DCOUNTA(data!$A4:$N3733,H$4,tabulka!Z$3:Z$4)-DCOUNTA(data!$A4:$N2122,H$4,tabulka!Z$3:Z$4)-H234-H246-H258-H270-H282-H294-H306-H318-H330</f>
        <v>65</v>
      </c>
      <c r="I342" s="17"/>
      <c r="J342" s="17"/>
      <c r="K342" s="17"/>
    </row>
    <row r="343" spans="1:11" ht="11.25">
      <c r="A343" s="62" t="s">
        <v>55</v>
      </c>
      <c r="B343" s="20">
        <f aca="true" t="shared" si="140" ref="B343:H343">B342/B351</f>
        <v>1</v>
      </c>
      <c r="C343" s="20">
        <f t="shared" si="140"/>
        <v>0.8787878787878788</v>
      </c>
      <c r="D343" s="20">
        <f t="shared" si="140"/>
        <v>1</v>
      </c>
      <c r="E343" s="20">
        <f t="shared" si="140"/>
        <v>1</v>
      </c>
      <c r="F343" s="20">
        <f t="shared" si="140"/>
        <v>0.9672131147540983</v>
      </c>
      <c r="G343" s="20">
        <f t="shared" si="140"/>
        <v>1</v>
      </c>
      <c r="H343" s="20">
        <f t="shared" si="140"/>
        <v>0.8904109589041096</v>
      </c>
      <c r="I343" s="20"/>
      <c r="J343" s="20"/>
      <c r="K343" s="20"/>
    </row>
    <row r="344" spans="1:11" ht="11.25">
      <c r="A344" s="63" t="s">
        <v>56</v>
      </c>
      <c r="B344" s="17">
        <f>DCOUNTA(data!$A4:$N3733,B$4,tabulka!H$3:H$4)-B68-B224-B236-B248-B260-B272-B284-B296-B308-B320-B332</f>
        <v>0</v>
      </c>
      <c r="C344" s="17">
        <f>DCOUNTA(data!$A4:$N3733,C$4,tabulka!I$3:I$4)-C68-C224-C236-C248-C260-C272-C284-C296-C308-C320-C332</f>
        <v>4</v>
      </c>
      <c r="D344" s="17">
        <f>DCOUNTA(data!$A4:$N3733,D$4,tabulka!J$3:J$4)-D68-D224-D236-D248-D260-D272-D284-D296-D308-D320-D332</f>
        <v>0</v>
      </c>
      <c r="E344" s="17">
        <f>DCOUNTA(data!$A4:$N3733,E$4,tabulka!K$3:K$4)-E68-E224-E236-E248-E260-E272-E284-E296-E308-E320-E332</f>
        <v>0</v>
      </c>
      <c r="F344" s="17">
        <f>DCOUNTA(data!$A4:$N3733,F$4,tabulka!L$3:L$4)-F68-F224-F236-F248-F260-F272-F284-F296-F308-F320-F332</f>
        <v>0</v>
      </c>
      <c r="G344" s="17">
        <f>DCOUNTA(data!$A4:$N3733,G$4,tabulka!M$3:M$4)-G68-G224-G236-G248-G260-G272-G284-G296-G308-G320-G332</f>
        <v>0</v>
      </c>
      <c r="H344" s="17">
        <f>DCOUNTA(data!$A4:$N3733,H$4,tabulka!AA$3:AA$4)-DCOUNTA(data!$A4:$N2122,H$4,tabulka!AA$3:AA$4)-H236-H248-H260-H272-H284-H296-H308-H320-H332</f>
        <v>7</v>
      </c>
      <c r="I344" s="17"/>
      <c r="J344" s="17"/>
      <c r="K344" s="17"/>
    </row>
    <row r="345" spans="1:11" ht="11.25">
      <c r="A345" s="64" t="s">
        <v>57</v>
      </c>
      <c r="B345" s="21">
        <f aca="true" t="shared" si="141" ref="B345:H345">B344/B351</f>
        <v>0</v>
      </c>
      <c r="C345" s="21">
        <f t="shared" si="141"/>
        <v>0.06060606060606061</v>
      </c>
      <c r="D345" s="21">
        <f t="shared" si="141"/>
        <v>0</v>
      </c>
      <c r="E345" s="21">
        <f t="shared" si="141"/>
        <v>0</v>
      </c>
      <c r="F345" s="21">
        <f t="shared" si="141"/>
        <v>0</v>
      </c>
      <c r="G345" s="21">
        <f t="shared" si="141"/>
        <v>0</v>
      </c>
      <c r="H345" s="21">
        <f t="shared" si="141"/>
        <v>0.0958904109589041</v>
      </c>
      <c r="I345" s="21"/>
      <c r="J345" s="21"/>
      <c r="K345" s="21"/>
    </row>
    <row r="346" spans="1:11" ht="11.25">
      <c r="A346" s="83" t="s">
        <v>5</v>
      </c>
      <c r="B346" s="17">
        <f>DCOUNTA(data!$A4:$N3733,B$4,tabulka!N$3:N$4)-B70-B226-B238-B250-B262-B274-B286-B298-B310-B322-B334</f>
        <v>0</v>
      </c>
      <c r="C346" s="17">
        <f>DCOUNTA(data!$A4:$N3733,C$4,tabulka!O$3:O$4)-C70-C226-C238-C250-C262-C274-C286-C298-C310-C322-C334</f>
        <v>2</v>
      </c>
      <c r="D346" s="17">
        <f>DCOUNTA(data!$A4:$N3733,D$4,tabulka!P$3:P$4)-D70-D226-D238-D250-D262-D274-D286-D298-D310-D322-D334</f>
        <v>0</v>
      </c>
      <c r="E346" s="17">
        <f>DCOUNTA(data!$A4:$N3733,E$4,tabulka!Q$3:Q$4)-E70-E226-E238-E250-E262-E274-E286-E298-E310-E322-E334</f>
        <v>0</v>
      </c>
      <c r="F346" s="17">
        <f>DCOUNTA(data!$A4:$N3733,F$4,tabulka!R$3:R$4)-F70-F226-F238-F250-F262-F274-F286-F298-F310-F322-F334</f>
        <v>1</v>
      </c>
      <c r="G346" s="17">
        <f>DCOUNTA(data!$A4:$N3733,G$4,tabulka!S$3:S$4)-G70-G226-G238-G250-G262-G274-G286-G298-G310-G322-G334</f>
        <v>0</v>
      </c>
      <c r="H346" s="17">
        <f>DCOUNTA(data!$A4:$N3733,H$4,tabulka!AB$3:AB$4)-DCOUNTA(data!$A4:$N2122,H$4,tabulka!AB$3:AB$4)-H238-H250-H262-H274-H286-H298-H310-H322-H334</f>
        <v>0</v>
      </c>
      <c r="I346" s="17"/>
      <c r="J346" s="17"/>
      <c r="K346" s="17"/>
    </row>
    <row r="347" spans="1:11" ht="11.25">
      <c r="A347" s="84"/>
      <c r="B347" s="22">
        <f aca="true" t="shared" si="142" ref="B347:H347">B346/B351</f>
        <v>0</v>
      </c>
      <c r="C347" s="22">
        <f t="shared" si="142"/>
        <v>0.030303030303030304</v>
      </c>
      <c r="D347" s="22">
        <f t="shared" si="142"/>
        <v>0</v>
      </c>
      <c r="E347" s="22">
        <f t="shared" si="142"/>
        <v>0</v>
      </c>
      <c r="F347" s="22">
        <f t="shared" si="142"/>
        <v>0.01639344262295082</v>
      </c>
      <c r="G347" s="22">
        <f t="shared" si="142"/>
        <v>0</v>
      </c>
      <c r="H347" s="22">
        <f t="shared" si="142"/>
        <v>0</v>
      </c>
      <c r="I347" s="22"/>
      <c r="J347" s="22"/>
      <c r="K347" s="22"/>
    </row>
    <row r="348" spans="1:11" ht="11.25">
      <c r="A348" s="66" t="s">
        <v>59</v>
      </c>
      <c r="B348" s="17">
        <f>DCOUNTA(data!$A4:$N3733,B$4,tabulka!T$3:T$4)-B72-B228-B240-B252-B264-B276-B288-B300-B312-B324-B336</f>
        <v>0</v>
      </c>
      <c r="C348" s="17">
        <f>DCOUNTA(data!$A4:$N3733,C$4,tabulka!U$3:U$4)-C72-C228-C240-C252-C264-C276-C288-C300-C312-C324-C336</f>
        <v>2</v>
      </c>
      <c r="D348" s="17">
        <f>DCOUNTA(data!$A4:$N3733,D$4,tabulka!V$3:V$4)-D72-D228-D240-D252-D264-D276-D288-D300-D312-D324-D336</f>
        <v>0</v>
      </c>
      <c r="E348" s="17">
        <f>DCOUNTA(data!$A4:$N3733,E$4,tabulka!W$3:W$4)-E72-E228-E240-E252-E264-E276-E288-E300-E312-E324-E336</f>
        <v>0</v>
      </c>
      <c r="F348" s="17">
        <f>DCOUNTA(data!$A4:$N3733,F$4,tabulka!X$3:X$4)-F72-F228-F240-F252-F264-F276-F288-F300-F312-F324-F336</f>
        <v>1</v>
      </c>
      <c r="G348" s="17">
        <f>DCOUNTA(data!$A4:$N3733,G$4,tabulka!Y$3:Y$4)-G72-G228-G240-G252-G264-G276-G288-G300-G312-G324-G336</f>
        <v>0</v>
      </c>
      <c r="H348" s="17">
        <f>DCOUNTA(data!$A4:$N3733,H$4,tabulka!AC$3:AC$4)-DCOUNTA(data!$A4:$N2122,H$4,tabulka!AC$3:AC$4)-H240-H252-H264-H276-H288-H300-H312-H324-H336</f>
        <v>1</v>
      </c>
      <c r="I348" s="17"/>
      <c r="J348" s="17"/>
      <c r="K348" s="17"/>
    </row>
    <row r="349" spans="1:11" ht="11.25">
      <c r="A349" s="67" t="s">
        <v>58</v>
      </c>
      <c r="B349" s="65">
        <f aca="true" t="shared" si="143" ref="B349:H349">B348/B351</f>
        <v>0</v>
      </c>
      <c r="C349" s="54">
        <f t="shared" si="143"/>
        <v>0.030303030303030304</v>
      </c>
      <c r="D349" s="54">
        <f t="shared" si="143"/>
        <v>0</v>
      </c>
      <c r="E349" s="54">
        <f t="shared" si="143"/>
        <v>0</v>
      </c>
      <c r="F349" s="54">
        <f t="shared" si="143"/>
        <v>0.01639344262295082</v>
      </c>
      <c r="G349" s="54">
        <f t="shared" si="143"/>
        <v>0</v>
      </c>
      <c r="H349" s="54">
        <f t="shared" si="143"/>
        <v>0.0136986301369863</v>
      </c>
      <c r="I349" s="68"/>
      <c r="J349" s="68"/>
      <c r="K349" s="68"/>
    </row>
    <row r="350" spans="1:11" ht="11.25">
      <c r="A350" s="6"/>
      <c r="B350" s="17"/>
      <c r="C350" s="17"/>
      <c r="D350" s="17"/>
      <c r="E350" s="18"/>
      <c r="F350" s="18"/>
      <c r="G350" s="17"/>
      <c r="H350" s="19"/>
      <c r="I350" s="19"/>
      <c r="J350" s="19"/>
      <c r="K350" s="19"/>
    </row>
    <row r="351" spans="1:11" ht="11.25">
      <c r="A351" s="23" t="s">
        <v>8</v>
      </c>
      <c r="B351" s="24">
        <f>B342+B344+B346+B348</f>
        <v>63</v>
      </c>
      <c r="C351" s="24">
        <f aca="true" t="shared" si="144" ref="C351:H351">C342+C344+C346+C348</f>
        <v>66</v>
      </c>
      <c r="D351" s="24">
        <f t="shared" si="144"/>
        <v>60</v>
      </c>
      <c r="E351" s="24">
        <f t="shared" si="144"/>
        <v>61</v>
      </c>
      <c r="F351" s="24">
        <f t="shared" si="144"/>
        <v>61</v>
      </c>
      <c r="G351" s="24">
        <f t="shared" si="144"/>
        <v>36</v>
      </c>
      <c r="H351" s="24">
        <f t="shared" si="144"/>
        <v>73</v>
      </c>
      <c r="I351" s="24"/>
      <c r="J351" s="24"/>
      <c r="K351" s="24"/>
    </row>
    <row r="352" spans="1:11" ht="11.25">
      <c r="A352" s="6"/>
      <c r="B352" s="17"/>
      <c r="C352" s="17"/>
      <c r="D352" s="18"/>
      <c r="E352" s="18"/>
      <c r="F352" s="18"/>
      <c r="G352" s="18"/>
      <c r="H352" s="25">
        <f>SUM(B351:H351)</f>
        <v>420</v>
      </c>
      <c r="I352" s="69"/>
      <c r="J352" s="69"/>
      <c r="K352" s="69"/>
    </row>
    <row r="353" spans="1:11" ht="11.25">
      <c r="A353" s="26" t="s">
        <v>70</v>
      </c>
      <c r="B353" s="27"/>
      <c r="C353" s="27"/>
      <c r="D353" s="28"/>
      <c r="E353" s="28"/>
      <c r="F353" s="27"/>
      <c r="G353" s="28"/>
      <c r="H353" s="28"/>
      <c r="I353" s="28"/>
      <c r="J353" s="28"/>
      <c r="K353" s="28"/>
    </row>
    <row r="354" spans="1:11" ht="11.25">
      <c r="A354" s="61" t="s">
        <v>54</v>
      </c>
      <c r="B354" s="17">
        <f>DCOUNTA(data!$A4:$N3909,B$4,tabulka!B$3:B$4)-B66-B222-B234-B246-B258-B270-B282-B294-B306-B318-B330-B342</f>
        <v>60</v>
      </c>
      <c r="C354" s="17">
        <f>DCOUNTA(data!$A4:$N3909,C$4,tabulka!C$3:C$4)-C66-C222-C234-C246-C258-C270-C282-C294-C306-C318-C330-C342</f>
        <v>43</v>
      </c>
      <c r="D354" s="17">
        <f>DCOUNTA(data!$A4:$N3909,D$4,tabulka!D$3:D$4)-D66-D222-D234-D246-D258-D270-D282-D294-D306-D318-D330-D342</f>
        <v>58</v>
      </c>
      <c r="E354" s="17">
        <f>DCOUNTA(data!$A4:$N3909,E$4,tabulka!E$3:E$4)-E66-E222-E234-E246-E258-E270-E282-E294-E306-E318-E330-E342</f>
        <v>60</v>
      </c>
      <c r="F354" s="17">
        <f>DCOUNTA(data!$A4:$N3909,F$4,tabulka!F$3:F$4)-F66-F222-F234-F246-F258-F270-F282-F294-F306-F318-F330-F342</f>
        <v>60</v>
      </c>
      <c r="G354" s="17">
        <f>DCOUNTA(data!$A4:$N3909,G$4,tabulka!G$3:G$4)-G66-G222-G234-G246-G258-G270-G282-G294-G306-G318-G330-G342</f>
        <v>32</v>
      </c>
      <c r="H354" s="17">
        <f>DCOUNTA(data!$A4:$N3909,H$4,tabulka!Z$3:Z$4)-DCOUNTA(data!$A4:$N2122,H$4,tabulka!Z$3:Z$4)-H234-H246-H258-H270-H282-H294-H306-H318-H330-H342</f>
        <v>43</v>
      </c>
      <c r="I354" s="17">
        <f>DCOUNTA(data!$A4:$N3909,I$4,tabulka!AD$3:AD$4)</f>
        <v>36</v>
      </c>
      <c r="J354" s="17"/>
      <c r="K354" s="17"/>
    </row>
    <row r="355" spans="1:11" ht="11.25">
      <c r="A355" s="62" t="s">
        <v>55</v>
      </c>
      <c r="B355" s="20">
        <f aca="true" t="shared" si="145" ref="B355:I355">B354/B363</f>
        <v>1</v>
      </c>
      <c r="C355" s="20">
        <f t="shared" si="145"/>
        <v>0.7166666666666667</v>
      </c>
      <c r="D355" s="20">
        <f t="shared" si="145"/>
        <v>1</v>
      </c>
      <c r="E355" s="20">
        <f t="shared" si="145"/>
        <v>1</v>
      </c>
      <c r="F355" s="20">
        <f t="shared" si="145"/>
        <v>1</v>
      </c>
      <c r="G355" s="20">
        <f t="shared" si="145"/>
        <v>0.9411764705882353</v>
      </c>
      <c r="H355" s="20">
        <f t="shared" si="145"/>
        <v>0.9148936170212766</v>
      </c>
      <c r="I355" s="20">
        <f t="shared" si="145"/>
        <v>0.9230769230769231</v>
      </c>
      <c r="J355" s="20"/>
      <c r="K355" s="20"/>
    </row>
    <row r="356" spans="1:11" ht="11.25">
      <c r="A356" s="63" t="s">
        <v>56</v>
      </c>
      <c r="B356" s="17">
        <f>DCOUNTA(data!$A4:$N3909,B$4,tabulka!H$3:H$4)-B68-B224-B236-B248-B260-B272-B284-B296-B308-B320-B332-B344</f>
        <v>0</v>
      </c>
      <c r="C356" s="17">
        <f>DCOUNTA(data!$A4:$N3909,C$4,tabulka!I$3:I$4)-C68-C224-C236-C248-C260-C272-C284-C296-C308-C320-C332-C344</f>
        <v>17</v>
      </c>
      <c r="D356" s="17">
        <f>DCOUNTA(data!$A4:$N3909,D$4,tabulka!J$3:J$4)-D68-D224-D236-D248-D260-D272-D284-D296-D308-D320-D332-D344</f>
        <v>0</v>
      </c>
      <c r="E356" s="17">
        <f>DCOUNTA(data!$A4:$N3909,E$4,tabulka!K$3:K$4)-E68-E224-E236-E248-E260-E272-E284-E296-E308-E320-E332-E344</f>
        <v>0</v>
      </c>
      <c r="F356" s="17">
        <f>DCOUNTA(data!$A4:$N3909,F$4,tabulka!L$3:L$4)-F68-F224-F236-F248-F260-F272-F284-F296-F308-F320-F332-F344</f>
        <v>0</v>
      </c>
      <c r="G356" s="17">
        <f>DCOUNTA(data!$A4:$N3909,G$4,tabulka!M$3:M$4)-G68-G224-G236-G248-G260-G272-G284-G296-G308-G320-G332-G344</f>
        <v>0</v>
      </c>
      <c r="H356" s="17">
        <f>DCOUNTA(data!$A4:$N3909,H$4,tabulka!AA$3:AA$4)-DCOUNTA(data!$A4:$N2122,H$4,tabulka!AA$3:AA$4)-H236-H248-H260-H272-H284-H296-H308-H320-H332-H344</f>
        <v>2</v>
      </c>
      <c r="I356" s="17">
        <f>DCOUNTA(data!$A4:$N3909,I$4,tabulka!AE$3:AE$4)</f>
        <v>3</v>
      </c>
      <c r="J356" s="17"/>
      <c r="K356" s="17"/>
    </row>
    <row r="357" spans="1:11" ht="11.25">
      <c r="A357" s="64" t="s">
        <v>57</v>
      </c>
      <c r="B357" s="21">
        <f aca="true" t="shared" si="146" ref="B357:I357">B356/B363</f>
        <v>0</v>
      </c>
      <c r="C357" s="21">
        <f t="shared" si="146"/>
        <v>0.2833333333333333</v>
      </c>
      <c r="D357" s="21">
        <f t="shared" si="146"/>
        <v>0</v>
      </c>
      <c r="E357" s="21">
        <f t="shared" si="146"/>
        <v>0</v>
      </c>
      <c r="F357" s="21">
        <f t="shared" si="146"/>
        <v>0</v>
      </c>
      <c r="G357" s="21">
        <f t="shared" si="146"/>
        <v>0</v>
      </c>
      <c r="H357" s="21">
        <f t="shared" si="146"/>
        <v>0.0425531914893617</v>
      </c>
      <c r="I357" s="21">
        <f t="shared" si="146"/>
        <v>0.07692307692307693</v>
      </c>
      <c r="J357" s="21"/>
      <c r="K357" s="21"/>
    </row>
    <row r="358" spans="1:11" ht="11.25">
      <c r="A358" s="83" t="s">
        <v>5</v>
      </c>
      <c r="B358" s="17">
        <f>DCOUNTA(data!$A4:$N3909,B$4,tabulka!H$3:H$4)-B68-B224-B236-B248-B260-B272-B284-B296-B308-B320-B332-B346</f>
        <v>0</v>
      </c>
      <c r="C358" s="17">
        <f>DCOUNTA(data!$A4:$N3909,C$4,tabulka!O$3:O$4)-C70-C226-C238-C250-C262-C274-C286-C298-C310-C322-C334-C346</f>
        <v>0</v>
      </c>
      <c r="D358" s="17">
        <f>DCOUNTA(data!$A4:$N3909,D$4,tabulka!P$3:P$4)-D70-D226-D238-D250-D262-D274-D286-D298-D310-D322-D334-D346</f>
        <v>0</v>
      </c>
      <c r="E358" s="17">
        <f>DCOUNTA(data!$A4:$N3909,E$4,tabulka!Q$3:Q$4)-E70-E226-E238-E250-E262-E274-E286-E298-E310-E322-E334-E346</f>
        <v>0</v>
      </c>
      <c r="F358" s="17">
        <f>DCOUNTA(data!$A4:$N3909,F$4,tabulka!R$3:R$4)-F70-F226-F238-F250-F262-F274-F286-F298-F310-F322-F334-F346</f>
        <v>0</v>
      </c>
      <c r="G358" s="17">
        <f>DCOUNTA(data!$A4:$N3909,G$4,tabulka!S$3:S$4)-G70-G226-G238-G250-G262-G274-G286-G298-G310-G322-G334-G346</f>
        <v>1</v>
      </c>
      <c r="H358" s="17">
        <f>DCOUNTA(data!$A4:$N3909,H$4,tabulka!AB$3:AB$4)-DCOUNTA(data!$A4:$N2122,H$4,tabulka!AB$3:AB$4)-H238-H250-H262-H274-H286-H298-H310-H322-H334-H346</f>
        <v>2</v>
      </c>
      <c r="I358" s="17">
        <f>DCOUNTA(data!$A4:$N3909,I$4,tabulka!AF$3:AF$4)</f>
        <v>0</v>
      </c>
      <c r="J358" s="17"/>
      <c r="K358" s="17"/>
    </row>
    <row r="359" spans="1:11" ht="11.25">
      <c r="A359" s="84"/>
      <c r="B359" s="22">
        <f aca="true" t="shared" si="147" ref="B359:I359">B358/B363</f>
        <v>0</v>
      </c>
      <c r="C359" s="22">
        <f t="shared" si="147"/>
        <v>0</v>
      </c>
      <c r="D359" s="22">
        <f t="shared" si="147"/>
        <v>0</v>
      </c>
      <c r="E359" s="22">
        <f t="shared" si="147"/>
        <v>0</v>
      </c>
      <c r="F359" s="22">
        <f t="shared" si="147"/>
        <v>0</v>
      </c>
      <c r="G359" s="22">
        <f t="shared" si="147"/>
        <v>0.029411764705882353</v>
      </c>
      <c r="H359" s="22">
        <f t="shared" si="147"/>
        <v>0.0425531914893617</v>
      </c>
      <c r="I359" s="22">
        <f t="shared" si="147"/>
        <v>0</v>
      </c>
      <c r="J359" s="22"/>
      <c r="K359" s="22"/>
    </row>
    <row r="360" spans="1:11" ht="11.25">
      <c r="A360" s="66" t="s">
        <v>59</v>
      </c>
      <c r="B360" s="17">
        <f>DCOUNTA(data!$A4:$N3909,B$4,tabulka!T$3:T$4)-B72-B228-B240-B252-B264-B276-B288-B300-B312-B324-B336-B348</f>
        <v>0</v>
      </c>
      <c r="C360" s="17">
        <f>DCOUNTA(data!$A4:$N3909,C$4,tabulka!U$3:U$4)-C72-C228-C240-C252-C264-C276-C288-C300-C312-C324-C336-C348</f>
        <v>0</v>
      </c>
      <c r="D360" s="17">
        <f>DCOUNTA(data!$A4:$N3909,D$4,tabulka!V$3:V$4)-D72-D228-D240-D252-D264-D276-D288-D300-D312-D324-D336-D348</f>
        <v>0</v>
      </c>
      <c r="E360" s="17">
        <f>DCOUNTA(data!$A4:$N3909,E$4,tabulka!W$3:W$4)-E72-E228-E240-E252-E264-E276-E288-E300-E312-E324-E336-E348</f>
        <v>0</v>
      </c>
      <c r="F360" s="17">
        <f>DCOUNTA(data!$A4:$N3909,F$4,tabulka!X$3:X$4)-F72-F228-F240-F252-F264-F276-F288-F300-F312-F324-F336-F348</f>
        <v>0</v>
      </c>
      <c r="G360" s="17">
        <f>DCOUNTA(data!$A4:$N3909,G$4,tabulka!Y$3:Y$4)-G72-G228-G240-G252-G264-G276-G288-G300-G312-G324-G336-G348</f>
        <v>1</v>
      </c>
      <c r="H360" s="17">
        <f>DCOUNTA(data!$A4:$N3909,H$4,tabulka!AC$3:AC$4)-DCOUNTA(data!$A4:$N2122,H$4,tabulka!AC$3:AC$4)-H240-H252-H264-H276-H288-H300-H312-H324-H336-H348</f>
        <v>0</v>
      </c>
      <c r="I360" s="17">
        <f>DCOUNTA(data!$A4:$N3909,I$4,tabulka!AG$3:AG$4)</f>
        <v>0</v>
      </c>
      <c r="J360" s="17"/>
      <c r="K360" s="17"/>
    </row>
    <row r="361" spans="1:11" ht="11.25">
      <c r="A361" s="67" t="s">
        <v>58</v>
      </c>
      <c r="B361" s="65">
        <f aca="true" t="shared" si="148" ref="B361:I361">B360/B363</f>
        <v>0</v>
      </c>
      <c r="C361" s="54">
        <f t="shared" si="148"/>
        <v>0</v>
      </c>
      <c r="D361" s="54">
        <f t="shared" si="148"/>
        <v>0</v>
      </c>
      <c r="E361" s="54">
        <f t="shared" si="148"/>
        <v>0</v>
      </c>
      <c r="F361" s="54">
        <f t="shared" si="148"/>
        <v>0</v>
      </c>
      <c r="G361" s="54">
        <f t="shared" si="148"/>
        <v>0.029411764705882353</v>
      </c>
      <c r="H361" s="54">
        <f t="shared" si="148"/>
        <v>0</v>
      </c>
      <c r="I361" s="54">
        <f t="shared" si="148"/>
        <v>0</v>
      </c>
      <c r="J361" s="68"/>
      <c r="K361" s="68"/>
    </row>
    <row r="362" spans="1:11" ht="11.25">
      <c r="A362" s="6"/>
      <c r="B362" s="17"/>
      <c r="C362" s="17"/>
      <c r="D362" s="17"/>
      <c r="E362" s="18"/>
      <c r="F362" s="18"/>
      <c r="G362" s="17"/>
      <c r="H362" s="19"/>
      <c r="I362" s="19"/>
      <c r="J362" s="19"/>
      <c r="K362" s="19"/>
    </row>
    <row r="363" spans="1:11" ht="11.25">
      <c r="A363" s="23" t="s">
        <v>8</v>
      </c>
      <c r="B363" s="24">
        <f>B354+B356+B358+B360</f>
        <v>60</v>
      </c>
      <c r="C363" s="24">
        <f aca="true" t="shared" si="149" ref="C363:I363">C354+C356+C358+C360</f>
        <v>60</v>
      </c>
      <c r="D363" s="24">
        <f t="shared" si="149"/>
        <v>58</v>
      </c>
      <c r="E363" s="24">
        <f t="shared" si="149"/>
        <v>60</v>
      </c>
      <c r="F363" s="24">
        <f t="shared" si="149"/>
        <v>60</v>
      </c>
      <c r="G363" s="24">
        <f t="shared" si="149"/>
        <v>34</v>
      </c>
      <c r="H363" s="24">
        <f t="shared" si="149"/>
        <v>47</v>
      </c>
      <c r="I363" s="24">
        <f t="shared" si="149"/>
        <v>39</v>
      </c>
      <c r="J363" s="24"/>
      <c r="K363" s="24"/>
    </row>
    <row r="364" spans="1:11" ht="11.25">
      <c r="A364" s="6"/>
      <c r="B364" s="17"/>
      <c r="C364" s="17"/>
      <c r="D364" s="18"/>
      <c r="E364" s="18"/>
      <c r="F364" s="18"/>
      <c r="G364" s="18"/>
      <c r="I364" s="25">
        <f>SUM(B363:I363)</f>
        <v>418</v>
      </c>
      <c r="J364" s="69"/>
      <c r="K364" s="69"/>
    </row>
    <row r="365" spans="1:11" ht="11.25">
      <c r="A365" s="26" t="s">
        <v>73</v>
      </c>
      <c r="B365" s="27"/>
      <c r="C365" s="27"/>
      <c r="D365" s="28"/>
      <c r="E365" s="28"/>
      <c r="F365" s="27"/>
      <c r="G365" s="28"/>
      <c r="H365" s="28"/>
      <c r="I365" s="28"/>
      <c r="J365" s="28"/>
      <c r="K365" s="28"/>
    </row>
    <row r="366" spans="1:11" ht="11.25">
      <c r="A366" s="61" t="s">
        <v>54</v>
      </c>
      <c r="B366" s="17">
        <f>DCOUNTA(data!$A4:$N4052,B$4,tabulka!B$3:B$4)-B66-B222-B234-B246-B258-B270-B282-B294-B306-B318-B330-B342-B354</f>
        <v>40</v>
      </c>
      <c r="C366" s="17">
        <f>DCOUNTA(data!$A4:$N4052,C$4,tabulka!C$3:C$4)-C66-C222-C234-C246-C258-C270-C282-C294-C306-C318-C330-C342-C354</f>
        <v>39</v>
      </c>
      <c r="D366" s="17">
        <f>DCOUNTA(data!$A4:$N4052,D$4,tabulka!D$3:D$4)-D66-D222-D234-D246-D258-D270-D282-D294-D306-D318-D330-D342-D354</f>
        <v>41</v>
      </c>
      <c r="E366" s="17">
        <f>DCOUNTA(data!$A4:$N4052,E$4,tabulka!E$3:E$4)-E66-E222-E234-E246-E258-E270-E282-E294-E306-E318-E330-E342-E354</f>
        <v>42</v>
      </c>
      <c r="F366" s="17">
        <f>DCOUNTA(data!$A4:$N4052,F$4,tabulka!F$3:F$4)-F66-F222-F234-F246-F258-F270-F282-F294-F306-F318-F330-F342-F354</f>
        <v>42</v>
      </c>
      <c r="G366" s="17">
        <f>DCOUNTA(data!$A4:$N4052,G$4,tabulka!G$3:G$4)-G66-G222-G234-G246-G258-G270-G282-G294-G306-G318-G330-G342-G354</f>
        <v>30</v>
      </c>
      <c r="H366" s="17">
        <f>DCOUNTA(data!$A4:$N4052,H$4,tabulka!Z$3:Z$4)-DCOUNTA(data!$A4:$N2122,H$4,tabulka!Z$3:Z$4)-H234-H246-H258-H270-H282-H294-H306-H318-H330-H342-H354</f>
        <v>43</v>
      </c>
      <c r="I366" s="17">
        <f>DCOUNTA(data!$A4:$N4052,I$4,tabulka!AD$3:AD$4)-I354</f>
        <v>32</v>
      </c>
      <c r="J366" s="17"/>
      <c r="K366" s="17"/>
    </row>
    <row r="367" spans="1:11" ht="11.25">
      <c r="A367" s="62" t="s">
        <v>55</v>
      </c>
      <c r="B367" s="20">
        <f aca="true" t="shared" si="150" ref="B367:I367">B366/B375</f>
        <v>1</v>
      </c>
      <c r="C367" s="20">
        <f t="shared" si="150"/>
        <v>1</v>
      </c>
      <c r="D367" s="20">
        <f t="shared" si="150"/>
        <v>1</v>
      </c>
      <c r="E367" s="20">
        <f t="shared" si="150"/>
        <v>1</v>
      </c>
      <c r="F367" s="20">
        <f t="shared" si="150"/>
        <v>1</v>
      </c>
      <c r="G367" s="20">
        <f t="shared" si="150"/>
        <v>1</v>
      </c>
      <c r="H367" s="20">
        <f t="shared" si="150"/>
        <v>0.9148936170212766</v>
      </c>
      <c r="I367" s="20">
        <f t="shared" si="150"/>
        <v>0.9411764705882353</v>
      </c>
      <c r="J367" s="20"/>
      <c r="K367" s="20"/>
    </row>
    <row r="368" spans="1:11" ht="11.25">
      <c r="A368" s="63" t="s">
        <v>56</v>
      </c>
      <c r="B368" s="17">
        <f>-B356</f>
        <v>0</v>
      </c>
      <c r="C368" s="17">
        <f>DCOUNTA(data!$A4:$N4052,C$4,tabulka!I$3:I$4)-C68-C224-C236-C248-C260-C272-C284-C296-C308-C320-C332-C344-C356</f>
        <v>0</v>
      </c>
      <c r="D368" s="17">
        <f>DCOUNTA(data!$A4:$N4052,D$4,tabulka!J$3:J$4)-D68-D224-D236-D248-D260-D272-D284-D296-D308-D320-D332-D344-D356</f>
        <v>0</v>
      </c>
      <c r="E368" s="17">
        <f>DCOUNTA(data!$A4:$N4052,E$4,tabulka!K$3:K$4)-E68-E224-E236-E248-E260-E272-E284-E296-E308-E320-E332-E344-E356</f>
        <v>0</v>
      </c>
      <c r="F368" s="17">
        <f>DCOUNTA(data!$A4:$N4052,F$4,tabulka!L$3:L$4)-F68-F224-F236-F248-F260-F272-F284-F296-F308-F320-F332-F344-F356</f>
        <v>0</v>
      </c>
      <c r="G368" s="17">
        <f>DCOUNTA(data!$A4:$N4052,G$4,tabulka!M$3:M$4)-G68-G224-G236-G248-G260-G272-G284-G296-G308-G320-G332-G344-G356</f>
        <v>0</v>
      </c>
      <c r="H368" s="17">
        <f>DCOUNTA(data!$A4:$N4052,H$4,tabulka!AA$3:AA$4)-DCOUNTA(data!$A4:$N2122,H$4,tabulka!AA$3:AA$4)-H236-H248-H260-H272-H284-H296-H308-H320-H332-H344-H356</f>
        <v>2</v>
      </c>
      <c r="I368" s="17">
        <f>DCOUNTA(data!$A4:$N4052,I$4,tabulka!AE$3:AE$4)-I356</f>
        <v>2</v>
      </c>
      <c r="J368" s="17"/>
      <c r="K368" s="17"/>
    </row>
    <row r="369" spans="1:11" ht="11.25">
      <c r="A369" s="64" t="s">
        <v>57</v>
      </c>
      <c r="B369" s="21">
        <f aca="true" t="shared" si="151" ref="B369:I369">B368/B375</f>
        <v>0</v>
      </c>
      <c r="C369" s="21">
        <f t="shared" si="151"/>
        <v>0</v>
      </c>
      <c r="D369" s="21">
        <f t="shared" si="151"/>
        <v>0</v>
      </c>
      <c r="E369" s="21">
        <f t="shared" si="151"/>
        <v>0</v>
      </c>
      <c r="F369" s="21">
        <f t="shared" si="151"/>
        <v>0</v>
      </c>
      <c r="G369" s="21">
        <f t="shared" si="151"/>
        <v>0</v>
      </c>
      <c r="H369" s="21">
        <f t="shared" si="151"/>
        <v>0.0425531914893617</v>
      </c>
      <c r="I369" s="21">
        <f t="shared" si="151"/>
        <v>0.058823529411764705</v>
      </c>
      <c r="J369" s="21"/>
      <c r="K369" s="21"/>
    </row>
    <row r="370" spans="1:11" ht="11.25">
      <c r="A370" s="83" t="s">
        <v>5</v>
      </c>
      <c r="B370" s="17">
        <f>DCOUNTA(data!$A4:$N4052,B$4,tabulka!H$3:H$4)-B68-B224-B236-B248-B260-B272-B284-B296-B308-B320-B332-B346-B358</f>
        <v>0</v>
      </c>
      <c r="C370" s="17">
        <f>DCOUNTA(data!$A4:$N4052,C$4,tabulka!O$3:O$4)-C70-C226-C238-C250-C262-C274-C286-C298-C310-C322-C334-C346-C358</f>
        <v>0</v>
      </c>
      <c r="D370" s="17">
        <f>DCOUNTA(data!$A4:$N4052,D$4,tabulka!P$3:P$4)-D70-D226-D238-D250-D262-D274-D286-D298-D310-D322-D334-D346-D358</f>
        <v>0</v>
      </c>
      <c r="E370" s="17">
        <f>DCOUNTA(data!$A4:$N4052,E$4,tabulka!Q$3:Q$4)-E70-E226-E238-E250-E262-E274-E286-E298-E310-E322-E334-E346-E358</f>
        <v>0</v>
      </c>
      <c r="F370" s="17">
        <f>DCOUNTA(data!$A4:$N4052,F$4,tabulka!R$3:R$4)-F70-F226-F238-F250-F262-F274-F286-F298-F310-F322-F334-F346-F358</f>
        <v>0</v>
      </c>
      <c r="G370" s="17">
        <f>DCOUNTA(data!$A4:$N4052,G$4,tabulka!S$3:S$4)-G70-G226-G238-G250-G262-G274-G286-G298-G310-G322-G334-G346-G358</f>
        <v>0</v>
      </c>
      <c r="H370" s="17">
        <f>DCOUNTA(data!$A4:$N4052,H$4,tabulka!AB$3:AB$4)-DCOUNTA(data!$A4:$N2122,H$4,tabulka!AB$3:AB$4)-H238-H250-H262-H274-H286-H298-H310-H322-H334-H346-H358</f>
        <v>2</v>
      </c>
      <c r="I370" s="17">
        <f>DCOUNTA(data!$A4:$N4052,I$4,tabulka!AF$3:AF$4)-I358</f>
        <v>0</v>
      </c>
      <c r="J370" s="17"/>
      <c r="K370" s="17"/>
    </row>
    <row r="371" spans="1:11" ht="11.25">
      <c r="A371" s="84"/>
      <c r="B371" s="22">
        <f aca="true" t="shared" si="152" ref="B371:I371">B370/B375</f>
        <v>0</v>
      </c>
      <c r="C371" s="22">
        <f t="shared" si="152"/>
        <v>0</v>
      </c>
      <c r="D371" s="22">
        <f t="shared" si="152"/>
        <v>0</v>
      </c>
      <c r="E371" s="22">
        <f t="shared" si="152"/>
        <v>0</v>
      </c>
      <c r="F371" s="22">
        <f t="shared" si="152"/>
        <v>0</v>
      </c>
      <c r="G371" s="22">
        <f t="shared" si="152"/>
        <v>0</v>
      </c>
      <c r="H371" s="22">
        <f t="shared" si="152"/>
        <v>0.0425531914893617</v>
      </c>
      <c r="I371" s="22">
        <f t="shared" si="152"/>
        <v>0</v>
      </c>
      <c r="J371" s="22"/>
      <c r="K371" s="22"/>
    </row>
    <row r="372" spans="1:11" ht="11.25">
      <c r="A372" s="66" t="s">
        <v>59</v>
      </c>
      <c r="B372" s="17">
        <f>DCOUNTA(data!$A4:$N4052,B$4,tabulka!T$3:T$4)-B72-B228-B240-B252-B264-B276-B288-B300-B312-B324-B336-B348-B360</f>
        <v>0</v>
      </c>
      <c r="C372" s="17">
        <f>DCOUNTA(data!$A4:$N4052,C$4,tabulka!U$3:U$4)-C72-C228-C240-C252-C264-C276-C288-C300-C312-C324-C336-C348-C360</f>
        <v>0</v>
      </c>
      <c r="D372" s="17">
        <f>DCOUNTA(data!$A4:$N4052,D$4,tabulka!V$3:V$4)-D72-D228-D240-D252-D264-D276-D288-D300-D312-D324-D336-D348-D360</f>
        <v>0</v>
      </c>
      <c r="E372" s="17">
        <f>DCOUNTA(data!$A4:$N4052,E$4,tabulka!W$3:W$4)-E72-E228-E240-E252-E264-E276-E288-E300-E312-E324-E336-E348-E360</f>
        <v>0</v>
      </c>
      <c r="F372" s="17">
        <f>DCOUNTA(data!$A4:$N4052,F$4,tabulka!X$3:X$4)-F72-F228-F240-F252-F264-F276-F288-F300-F312-F324-F336-F348-F360</f>
        <v>0</v>
      </c>
      <c r="G372" s="17">
        <f>DCOUNTA(data!$A4:$N4052,G$4,tabulka!Y$3:Y$4)-G72-G228-G240-G252-G264-G276-G288-G300-G312-G324-G336-G348-G360</f>
        <v>0</v>
      </c>
      <c r="H372" s="17">
        <f>DCOUNTA(data!$A4:$N4052,H$4,tabulka!AC$3:AC$4)-DCOUNTA(data!$A4:$N2122,H$4,tabulka!AC$3:AC$4)-H240-H252-H264-H276-H288-H300-H312-H324-H336-H348-H360</f>
        <v>0</v>
      </c>
      <c r="I372" s="17">
        <f>DCOUNTA(data!$A4:$N4052,I$4,tabulka!AG$3:AG$4)-I360</f>
        <v>0</v>
      </c>
      <c r="J372" s="17"/>
      <c r="K372" s="17"/>
    </row>
    <row r="373" spans="1:11" ht="11.25">
      <c r="A373" s="67" t="s">
        <v>58</v>
      </c>
      <c r="B373" s="65">
        <f aca="true" t="shared" si="153" ref="B373:I373">B372/B375</f>
        <v>0</v>
      </c>
      <c r="C373" s="54">
        <f t="shared" si="153"/>
        <v>0</v>
      </c>
      <c r="D373" s="54">
        <f t="shared" si="153"/>
        <v>0</v>
      </c>
      <c r="E373" s="54">
        <f t="shared" si="153"/>
        <v>0</v>
      </c>
      <c r="F373" s="54">
        <f t="shared" si="153"/>
        <v>0</v>
      </c>
      <c r="G373" s="54">
        <f t="shared" si="153"/>
        <v>0</v>
      </c>
      <c r="H373" s="54">
        <f t="shared" si="153"/>
        <v>0</v>
      </c>
      <c r="I373" s="54">
        <f t="shared" si="153"/>
        <v>0</v>
      </c>
      <c r="J373" s="68"/>
      <c r="K373" s="68"/>
    </row>
    <row r="374" spans="1:11" ht="11.25">
      <c r="A374" s="6"/>
      <c r="B374" s="17"/>
      <c r="C374" s="17"/>
      <c r="D374" s="17"/>
      <c r="E374" s="18"/>
      <c r="F374" s="18"/>
      <c r="G374" s="17"/>
      <c r="H374" s="19"/>
      <c r="I374" s="19"/>
      <c r="J374" s="19"/>
      <c r="K374" s="19"/>
    </row>
    <row r="375" spans="1:11" ht="11.25">
      <c r="A375" s="23" t="s">
        <v>8</v>
      </c>
      <c r="B375" s="24">
        <f>B366+B368+B370+B372</f>
        <v>40</v>
      </c>
      <c r="C375" s="24">
        <f aca="true" t="shared" si="154" ref="C375:I375">C366+C368+C370+C372</f>
        <v>39</v>
      </c>
      <c r="D375" s="24">
        <f t="shared" si="154"/>
        <v>41</v>
      </c>
      <c r="E375" s="24">
        <f t="shared" si="154"/>
        <v>42</v>
      </c>
      <c r="F375" s="24">
        <f t="shared" si="154"/>
        <v>42</v>
      </c>
      <c r="G375" s="24">
        <f t="shared" si="154"/>
        <v>30</v>
      </c>
      <c r="H375" s="24">
        <f t="shared" si="154"/>
        <v>47</v>
      </c>
      <c r="I375" s="24">
        <f t="shared" si="154"/>
        <v>34</v>
      </c>
      <c r="J375" s="24"/>
      <c r="K375" s="24"/>
    </row>
    <row r="376" spans="1:11" ht="11.25">
      <c r="A376" s="6"/>
      <c r="B376" s="17"/>
      <c r="C376" s="17"/>
      <c r="D376" s="18"/>
      <c r="E376" s="18"/>
      <c r="F376" s="18"/>
      <c r="G376" s="18"/>
      <c r="I376" s="25">
        <f>SUM(B375:I375)</f>
        <v>315</v>
      </c>
      <c r="J376" s="69"/>
      <c r="K376" s="69"/>
    </row>
    <row r="377" spans="1:11" ht="11.25">
      <c r="A377" s="56" t="s">
        <v>74</v>
      </c>
      <c r="B377" s="57"/>
      <c r="C377" s="57"/>
      <c r="D377" s="57"/>
      <c r="E377" s="57"/>
      <c r="F377" s="57"/>
      <c r="G377" s="57"/>
      <c r="H377" s="57"/>
      <c r="I377" s="57"/>
      <c r="J377" s="57"/>
      <c r="K377" s="57"/>
    </row>
    <row r="378" spans="1:11" ht="11.25">
      <c r="A378" s="61" t="s">
        <v>54</v>
      </c>
      <c r="B378" s="17">
        <f>DCOUNTA(data!$A4:$N4052,B$4,tabulka!B$3:B$4)-B66-B222</f>
        <v>602</v>
      </c>
      <c r="C378" s="17">
        <f>DCOUNTA(data!$A4:$N4052,C$4,tabulka!C$3:C$4)-C66-C222</f>
        <v>561</v>
      </c>
      <c r="D378" s="17">
        <f>DCOUNTA(data!$A4:$N4052,D$4,tabulka!D$3:D$4)-D66-D222</f>
        <v>576</v>
      </c>
      <c r="E378" s="17">
        <f>DCOUNTA(data!$A4:$N4052,E$4,tabulka!E$3:E$4)-E66-E222</f>
        <v>653</v>
      </c>
      <c r="F378" s="17">
        <f>DCOUNTA(data!$A4:$N4052,F$4,tabulka!F$3:F$4)-F66-F222</f>
        <v>600</v>
      </c>
      <c r="G378" s="17">
        <f>DCOUNTA(data!$A4:$N4052,G$4,tabulka!G$3:G$4)-G66-G222</f>
        <v>309</v>
      </c>
      <c r="H378" s="17">
        <f>DCOUNTA(data!$A4:$N4052,H$4,tabulka!Z$3:Z$4)-DCOUNTA(data!$A4:$N2122,H$4,tabulka!Z$3:Z$4)</f>
        <v>556</v>
      </c>
      <c r="I378" s="17">
        <f>DCOUNTA(data!$A4:$N4052,I$4,tabulka!AD$3:AD$4)</f>
        <v>68</v>
      </c>
      <c r="J378" s="17"/>
      <c r="K378" s="17"/>
    </row>
    <row r="379" spans="1:11" ht="11.25">
      <c r="A379" s="62" t="s">
        <v>55</v>
      </c>
      <c r="B379" s="20">
        <f aca="true" t="shared" si="155" ref="B379:G379">B378/B387</f>
        <v>1</v>
      </c>
      <c r="C379" s="20">
        <f t="shared" si="155"/>
        <v>0.9242174629324547</v>
      </c>
      <c r="D379" s="20">
        <f t="shared" si="155"/>
        <v>1</v>
      </c>
      <c r="E379" s="20">
        <f t="shared" si="155"/>
        <v>0.9908952959028832</v>
      </c>
      <c r="F379" s="20">
        <f t="shared" si="155"/>
        <v>0.9104704097116844</v>
      </c>
      <c r="G379" s="20">
        <f t="shared" si="155"/>
        <v>0.987220447284345</v>
      </c>
      <c r="H379" s="20">
        <f>H378/H387</f>
        <v>0.8910256410256411</v>
      </c>
      <c r="I379" s="20">
        <f>I378/I387</f>
        <v>0.9315068493150684</v>
      </c>
      <c r="J379" s="20"/>
      <c r="K379" s="20"/>
    </row>
    <row r="380" spans="1:11" ht="11.25">
      <c r="A380" s="63" t="s">
        <v>56</v>
      </c>
      <c r="B380" s="17">
        <f>DCOUNTA(data!$A4:$N4052,B$4,tabulka!H$3:H$4)-B68-B224</f>
        <v>0</v>
      </c>
      <c r="C380" s="17">
        <f>DCOUNTA(data!$A4:$N4052,C$4,tabulka!I$3:I$4)-C68-C224</f>
        <v>37</v>
      </c>
      <c r="D380" s="17">
        <f>DCOUNTA(data!$A4:$N4052,D$4,tabulka!J$3:J$4)-D68-D224</f>
        <v>0</v>
      </c>
      <c r="E380" s="17">
        <f>DCOUNTA(data!$A4:$N4052,E$4,tabulka!K$3:K$4)-E68-E224</f>
        <v>0</v>
      </c>
      <c r="F380" s="17">
        <f>DCOUNTA(data!$A4:$N4052,F$4,tabulka!L$3:L$4)-F68-F224</f>
        <v>52</v>
      </c>
      <c r="G380" s="17">
        <f>DCOUNTA(data!$A4:$N4052,G$4,tabulka!M$3:M$4)-G68-G224</f>
        <v>0</v>
      </c>
      <c r="H380" s="17">
        <f>DCOUNTA(data!$A4:$N4052,H$4,tabulka!AA$3:AA$4)-DCOUNTA(data!$A4:$N2122,H$4,tabulka!AA$3:AA$4)</f>
        <v>56</v>
      </c>
      <c r="I380" s="17">
        <f>DCOUNTA(data!$A4:$N4052,I$4,tabulka!AE$3:AE$4)</f>
        <v>5</v>
      </c>
      <c r="J380" s="17"/>
      <c r="K380" s="17"/>
    </row>
    <row r="381" spans="1:11" ht="11.25">
      <c r="A381" s="64" t="s">
        <v>57</v>
      </c>
      <c r="B381" s="21">
        <f aca="true" t="shared" si="156" ref="B381:G381">B380/B387</f>
        <v>0</v>
      </c>
      <c r="C381" s="21">
        <f t="shared" si="156"/>
        <v>0.060955518945634266</v>
      </c>
      <c r="D381" s="21">
        <f t="shared" si="156"/>
        <v>0</v>
      </c>
      <c r="E381" s="21">
        <f t="shared" si="156"/>
        <v>0</v>
      </c>
      <c r="F381" s="21">
        <f t="shared" si="156"/>
        <v>0.07890743550834597</v>
      </c>
      <c r="G381" s="21">
        <f t="shared" si="156"/>
        <v>0</v>
      </c>
      <c r="H381" s="21">
        <f>H380/H387</f>
        <v>0.08974358974358974</v>
      </c>
      <c r="I381" s="21">
        <f>I380/I387</f>
        <v>0.0684931506849315</v>
      </c>
      <c r="J381" s="21"/>
      <c r="K381" s="21"/>
    </row>
    <row r="382" spans="1:11" ht="11.25">
      <c r="A382" s="83" t="s">
        <v>5</v>
      </c>
      <c r="B382" s="17">
        <f>DCOUNTA(data!$A4:$N4052,B$4,tabulka!N$3:N$4)-B70-B226</f>
        <v>0</v>
      </c>
      <c r="C382" s="17">
        <f>DCOUNTA(data!$A4:$N4052,C$4,tabulka!O$3:O$4)-C70-C226</f>
        <v>6</v>
      </c>
      <c r="D382" s="17">
        <f>DCOUNTA(data!$A4:$N4052,D$4,tabulka!P$3:P$4)-D70-D226</f>
        <v>0</v>
      </c>
      <c r="E382" s="17">
        <f>DCOUNTA(data!$A4:$N4052,E$4,tabulka!Q$3:Q$4)-E70-E226</f>
        <v>0</v>
      </c>
      <c r="F382" s="17">
        <f>DCOUNTA(data!$A4:$N4052,F$4,tabulka!R$3:R$4)-F70-F226</f>
        <v>5</v>
      </c>
      <c r="G382" s="17">
        <f>DCOUNTA(data!$A4:$N4052,G$4,tabulka!S$3:S$4)-G70-G226</f>
        <v>2</v>
      </c>
      <c r="H382" s="17">
        <f>DCOUNTA(data!$A4:$N4052,H$4,tabulka!AB$3:AB$4)-DCOUNTA(data!$A4:$N2122,H$4,tabulka!AB$3:AB$4)</f>
        <v>9</v>
      </c>
      <c r="I382" s="17">
        <f>DCOUNTA(data!$A4:$N4052,I$4,tabulka!AF$3:AF$4)</f>
        <v>0</v>
      </c>
      <c r="J382" s="17"/>
      <c r="K382" s="17"/>
    </row>
    <row r="383" spans="1:11" ht="11.25">
      <c r="A383" s="84"/>
      <c r="B383" s="22">
        <f aca="true" t="shared" si="157" ref="B383:G383">B382/B387</f>
        <v>0</v>
      </c>
      <c r="C383" s="22">
        <f t="shared" si="157"/>
        <v>0.009884678747940691</v>
      </c>
      <c r="D383" s="22">
        <f t="shared" si="157"/>
        <v>0</v>
      </c>
      <c r="E383" s="22">
        <f t="shared" si="157"/>
        <v>0</v>
      </c>
      <c r="F383" s="22">
        <f t="shared" si="157"/>
        <v>0.007587253414264037</v>
      </c>
      <c r="G383" s="22">
        <f t="shared" si="157"/>
        <v>0.006389776357827476</v>
      </c>
      <c r="H383" s="22">
        <f>H382/H387</f>
        <v>0.014423076923076924</v>
      </c>
      <c r="I383" s="22">
        <f>I382/I387</f>
        <v>0</v>
      </c>
      <c r="J383" s="22"/>
      <c r="K383" s="22"/>
    </row>
    <row r="384" spans="1:11" ht="11.25">
      <c r="A384" s="66" t="s">
        <v>59</v>
      </c>
      <c r="B384" s="17">
        <f>DCOUNTA(data!$A4:$N4052,B$4,tabulka!T$3:T$4)-B72-B228</f>
        <v>0</v>
      </c>
      <c r="C384" s="17">
        <f>DCOUNTA(data!$A4:$N4052,C$4,tabulka!U$3:U$4)-C72-C228</f>
        <v>3</v>
      </c>
      <c r="D384" s="17">
        <f>DCOUNTA(data!$A4:$N4052,D$4,tabulka!V$3:V$4)-D72-D228</f>
        <v>0</v>
      </c>
      <c r="E384" s="17">
        <f>DCOUNTA(data!$A4:$N4052,E$4,tabulka!W$3:W$4)-E72-E228</f>
        <v>6</v>
      </c>
      <c r="F384" s="17">
        <f>DCOUNTA(data!$A4:$N4052,F$4,tabulka!X$3:X$4)-F72-F228</f>
        <v>2</v>
      </c>
      <c r="G384" s="17">
        <f>DCOUNTA(data!$A4:$N4052,G$4,tabulka!Y$3:Y$4)-G72-G228</f>
        <v>2</v>
      </c>
      <c r="H384" s="17">
        <f>DCOUNTA(data!$A4:$N4052,H$4,tabulka!AC$3:AC$4)-DCOUNTA(data!$A4:$N2122,H$4,tabulka!AC$3:AC$4)</f>
        <v>3</v>
      </c>
      <c r="I384" s="17">
        <f>DCOUNTA(data!$A4:$N4052,I$4,tabulka!AG$3:AG$4)</f>
        <v>0</v>
      </c>
      <c r="J384" s="17"/>
      <c r="K384" s="17"/>
    </row>
    <row r="385" spans="1:11" ht="11.25">
      <c r="A385" s="67" t="s">
        <v>58</v>
      </c>
      <c r="B385" s="54">
        <f aca="true" t="shared" si="158" ref="B385:G385">B384/B387</f>
        <v>0</v>
      </c>
      <c r="C385" s="54">
        <f t="shared" si="158"/>
        <v>0.004942339373970346</v>
      </c>
      <c r="D385" s="54">
        <f t="shared" si="158"/>
        <v>0</v>
      </c>
      <c r="E385" s="54">
        <f t="shared" si="158"/>
        <v>0.009104704097116844</v>
      </c>
      <c r="F385" s="54">
        <f t="shared" si="158"/>
        <v>0.0030349013657056147</v>
      </c>
      <c r="G385" s="54">
        <f t="shared" si="158"/>
        <v>0.006389776357827476</v>
      </c>
      <c r="H385" s="54">
        <f>H384/H387</f>
        <v>0.004807692307692308</v>
      </c>
      <c r="I385" s="54">
        <f>I384/I387</f>
        <v>0</v>
      </c>
      <c r="J385" s="68"/>
      <c r="K385" s="68"/>
    </row>
    <row r="386" spans="1:11" ht="11.25">
      <c r="A386" s="6"/>
      <c r="B386" s="17"/>
      <c r="C386" s="17"/>
      <c r="D386" s="17"/>
      <c r="E386" s="18"/>
      <c r="F386" s="18"/>
      <c r="G386" s="17"/>
      <c r="H386" s="19"/>
      <c r="I386" s="19"/>
      <c r="J386" s="19"/>
      <c r="K386" s="19"/>
    </row>
    <row r="387" spans="1:11" ht="11.25">
      <c r="A387" s="23" t="s">
        <v>8</v>
      </c>
      <c r="B387" s="24">
        <f>B378+B380+B382+B384</f>
        <v>602</v>
      </c>
      <c r="C387" s="24">
        <f aca="true" t="shared" si="159" ref="C387:I387">C378+C380+C382+C384</f>
        <v>607</v>
      </c>
      <c r="D387" s="24">
        <f t="shared" si="159"/>
        <v>576</v>
      </c>
      <c r="E387" s="24">
        <f t="shared" si="159"/>
        <v>659</v>
      </c>
      <c r="F387" s="24">
        <f t="shared" si="159"/>
        <v>659</v>
      </c>
      <c r="G387" s="24">
        <f t="shared" si="159"/>
        <v>313</v>
      </c>
      <c r="H387" s="24">
        <f t="shared" si="159"/>
        <v>624</v>
      </c>
      <c r="I387" s="24">
        <f t="shared" si="159"/>
        <v>73</v>
      </c>
      <c r="J387" s="24"/>
      <c r="K387" s="24"/>
    </row>
    <row r="388" spans="1:11" ht="11.25">
      <c r="A388" s="6"/>
      <c r="B388" s="17"/>
      <c r="C388" s="17"/>
      <c r="D388" s="18"/>
      <c r="E388" s="18"/>
      <c r="F388" s="18"/>
      <c r="G388" s="18"/>
      <c r="I388" s="25">
        <f>SUM(B387:I387)</f>
        <v>4113</v>
      </c>
      <c r="J388" s="69"/>
      <c r="K388" s="69"/>
    </row>
    <row r="389" spans="1:11" ht="11.25">
      <c r="A389" s="26" t="s">
        <v>76</v>
      </c>
      <c r="B389" s="27"/>
      <c r="C389" s="27"/>
      <c r="D389" s="28"/>
      <c r="E389" s="28"/>
      <c r="F389" s="27"/>
      <c r="G389" s="28"/>
      <c r="H389" s="28"/>
      <c r="I389" s="28"/>
      <c r="J389" s="28"/>
      <c r="K389" s="28"/>
    </row>
    <row r="390" spans="1:11" ht="11.25">
      <c r="A390" s="61" t="s">
        <v>54</v>
      </c>
      <c r="B390" s="17">
        <f>DCOUNTA(data!$A4:$N4241,B$4,tabulka!B$3:B$4)-B66-B222-B378</f>
        <v>48</v>
      </c>
      <c r="C390" s="17">
        <f>DCOUNTA(data!$A4:$N4241,C$4,tabulka!C$3:C$4)-C66-C222-C378</f>
        <v>46</v>
      </c>
      <c r="D390" s="17">
        <f>DCOUNTA(data!$A4:$N4241,D$4,tabulka!D$3:D$4)-D66-D222-D378</f>
        <v>41</v>
      </c>
      <c r="E390" s="17">
        <f>DCOUNTA(data!$A4:$N4241,E$4,tabulka!E$3:E$4)-E66-E222-E378</f>
        <v>48</v>
      </c>
      <c r="F390" s="17">
        <f>DCOUNTA(data!$A4:$N4241,F$4,tabulka!F$3:F$4)-F66-F222-F378</f>
        <v>48</v>
      </c>
      <c r="G390" s="17">
        <f>DCOUNTA(data!$A4:$N4241,G$4,tabulka!G$3:G$4)-G66-G222-G378</f>
        <v>28</v>
      </c>
      <c r="H390" s="17">
        <f>DCOUNTA(data!$A4:$N4241,H$4,tabulka!Z$3:Z$4)-DCOUNTA(data!$A4:$N2122,H$4,tabulka!Z$3:Z$4)-H378</f>
        <v>59</v>
      </c>
      <c r="I390" s="17">
        <f>DCOUNTA(data!$A4:$N4241,I$4,tabulka!AD$3:AD$4)-I378</f>
        <v>32</v>
      </c>
      <c r="J390" s="17"/>
      <c r="K390" s="17"/>
    </row>
    <row r="391" spans="1:11" ht="11.25">
      <c r="A391" s="62" t="s">
        <v>55</v>
      </c>
      <c r="B391" s="20">
        <f aca="true" t="shared" si="160" ref="B391:I391">B390/B399</f>
        <v>0.96</v>
      </c>
      <c r="C391" s="20">
        <f t="shared" si="160"/>
        <v>0.8679245283018868</v>
      </c>
      <c r="D391" s="20">
        <f t="shared" si="160"/>
        <v>1</v>
      </c>
      <c r="E391" s="20">
        <f t="shared" si="160"/>
        <v>1</v>
      </c>
      <c r="F391" s="20">
        <f t="shared" si="160"/>
        <v>0.96</v>
      </c>
      <c r="G391" s="20">
        <f t="shared" si="160"/>
        <v>1</v>
      </c>
      <c r="H391" s="20">
        <f t="shared" si="160"/>
        <v>0.8805970149253731</v>
      </c>
      <c r="I391" s="20">
        <f t="shared" si="160"/>
        <v>0.9696969696969697</v>
      </c>
      <c r="J391" s="20"/>
      <c r="K391" s="20"/>
    </row>
    <row r="392" spans="1:11" ht="11.25">
      <c r="A392" s="63" t="s">
        <v>56</v>
      </c>
      <c r="B392" s="17">
        <f>DCOUNTA(data!$A4:$N4241,B$4,tabulka!H$3:H$4)-B68-B224-B380</f>
        <v>0</v>
      </c>
      <c r="C392" s="17">
        <f>DCOUNTA(data!$A4:$N4241,C$4,tabulka!I$3:I$4)-C68-C224-C380</f>
        <v>6</v>
      </c>
      <c r="D392" s="17">
        <f>DCOUNTA(data!$A4:$N4241,D$4,tabulka!J$3:J$4)-D68-D224-D380</f>
        <v>0</v>
      </c>
      <c r="E392" s="17">
        <f>DCOUNTA(data!$A4:$N4241,E$4,tabulka!K$3:K$4)-E68-E224-E380</f>
        <v>0</v>
      </c>
      <c r="F392" s="17">
        <f>DCOUNTA(data!$A4:$N4241,F$4,tabulka!L$3:L$4)-F68-F224-F380</f>
        <v>0</v>
      </c>
      <c r="G392" s="17">
        <f>DCOUNTA(data!$A4:$N4241,G$4,tabulka!M$3:M$4)-G68-G224-G380</f>
        <v>0</v>
      </c>
      <c r="H392" s="17">
        <f>DCOUNTA(data!$A4:$N4241,H$4,tabulka!AA$3:AA$4)-DCOUNTA(data!$A4:$N2122,H$4,tabulka!AA$3:AA$4)-H380</f>
        <v>7</v>
      </c>
      <c r="I392" s="17">
        <f>DCOUNTA(data!$A4:$N4241,I$4,tabulka!AE$3:AE$4)-I380</f>
        <v>0</v>
      </c>
      <c r="J392" s="17"/>
      <c r="K392" s="17"/>
    </row>
    <row r="393" spans="1:11" ht="11.25">
      <c r="A393" s="64" t="s">
        <v>57</v>
      </c>
      <c r="B393" s="21">
        <f aca="true" t="shared" si="161" ref="B393:I393">B392/B399</f>
        <v>0</v>
      </c>
      <c r="C393" s="21">
        <f t="shared" si="161"/>
        <v>0.11320754716981132</v>
      </c>
      <c r="D393" s="21">
        <f t="shared" si="161"/>
        <v>0</v>
      </c>
      <c r="E393" s="21">
        <f t="shared" si="161"/>
        <v>0</v>
      </c>
      <c r="F393" s="21">
        <f t="shared" si="161"/>
        <v>0</v>
      </c>
      <c r="G393" s="21">
        <f t="shared" si="161"/>
        <v>0</v>
      </c>
      <c r="H393" s="21">
        <f t="shared" si="161"/>
        <v>0.1044776119402985</v>
      </c>
      <c r="I393" s="21">
        <f t="shared" si="161"/>
        <v>0</v>
      </c>
      <c r="J393" s="21"/>
      <c r="K393" s="21"/>
    </row>
    <row r="394" spans="1:11" ht="11.25">
      <c r="A394" s="83" t="s">
        <v>5</v>
      </c>
      <c r="B394" s="17">
        <f>DCOUNTA(data!$A4:$N4241,B$4,tabulka!N$3:N$4)-B70-B226-B382</f>
        <v>0</v>
      </c>
      <c r="C394" s="17">
        <f>DCOUNTA(data!$A4:$N4241,C$4,tabulka!O$3:O$4)-C70-C226-C382</f>
        <v>0</v>
      </c>
      <c r="D394" s="17">
        <f>DCOUNTA(data!$A4:$N4241,D$4,tabulka!P$3:P$4)-D70-D226-D382</f>
        <v>0</v>
      </c>
      <c r="E394" s="17">
        <f>DCOUNTA(data!$A4:$N4241,E$4,tabulka!Q$3:Q$4)-E70-E226-E382</f>
        <v>0</v>
      </c>
      <c r="F394" s="17">
        <f>DCOUNTA(data!$A4:$N4241,F$4,tabulka!R$3:R$4)-F70-F226-F382</f>
        <v>0</v>
      </c>
      <c r="G394" s="17">
        <f>DCOUNTA(data!$A4:$N4241,G$4,tabulka!S$3:S$4)-G70-G226-G382</f>
        <v>0</v>
      </c>
      <c r="H394" s="17">
        <f>DCOUNTA(data!$A4:$N4241,H$4,tabulka!AB$3:AB$4)-DCOUNTA(data!$A4:$N2122,H$4,tabulka!AB$3:AB$4)-H382</f>
        <v>1</v>
      </c>
      <c r="I394" s="17">
        <f>DCOUNTA(data!$A4:$N4241,I$4,tabulka!AF$3:AF$4)-I382</f>
        <v>0</v>
      </c>
      <c r="J394" s="17"/>
      <c r="K394" s="17"/>
    </row>
    <row r="395" spans="1:11" ht="11.25">
      <c r="A395" s="84"/>
      <c r="B395" s="22">
        <f aca="true" t="shared" si="162" ref="B395:I395">B394/B399</f>
        <v>0</v>
      </c>
      <c r="C395" s="22">
        <f t="shared" si="162"/>
        <v>0</v>
      </c>
      <c r="D395" s="22">
        <f t="shared" si="162"/>
        <v>0</v>
      </c>
      <c r="E395" s="22">
        <f t="shared" si="162"/>
        <v>0</v>
      </c>
      <c r="F395" s="22">
        <f t="shared" si="162"/>
        <v>0</v>
      </c>
      <c r="G395" s="22">
        <f t="shared" si="162"/>
        <v>0</v>
      </c>
      <c r="H395" s="22">
        <f t="shared" si="162"/>
        <v>0.014925373134328358</v>
      </c>
      <c r="I395" s="22">
        <f t="shared" si="162"/>
        <v>0</v>
      </c>
      <c r="J395" s="22"/>
      <c r="K395" s="22"/>
    </row>
    <row r="396" spans="1:11" ht="11.25">
      <c r="A396" s="66" t="s">
        <v>59</v>
      </c>
      <c r="B396" s="17">
        <f>DCOUNTA(data!$A4:$N4241,B$4,tabulka!T$3:T$4)-B72-B228-B384</f>
        <v>2</v>
      </c>
      <c r="C396" s="17">
        <f>DCOUNTA(data!$A4:$N4241,C$4,tabulka!U$3:U$4)-C72-C228-C384</f>
        <v>1</v>
      </c>
      <c r="D396" s="17">
        <f>DCOUNTA(data!$A4:$N4241,D$4,tabulka!V$3:V$4)-D72-D228-D384</f>
        <v>0</v>
      </c>
      <c r="E396" s="17">
        <f>DCOUNTA(data!$A4:$N4241,E$4,tabulka!W$3:W$4)-E72-E228-E384</f>
        <v>0</v>
      </c>
      <c r="F396" s="17">
        <f>DCOUNTA(data!$A4:$N4241,F$4,tabulka!X$3:X$4)-F72-F228-F384</f>
        <v>2</v>
      </c>
      <c r="G396" s="17">
        <f>DCOUNTA(data!$A4:$N4241,G$4,tabulka!Y$3:Y$4)-G72-G228-G384</f>
        <v>0</v>
      </c>
      <c r="H396" s="17">
        <f>DCOUNTA(data!$A4:$N4241,H$4,tabulka!AC$3:AC$4)-DCOUNTA(data!$A4:$N2122,H$4,tabulka!AC$3:AC$4)-H384</f>
        <v>0</v>
      </c>
      <c r="I396" s="17">
        <f>DCOUNTA(data!$A4:$N4241,I$4,tabulka!AG$3:AG$4)-I384</f>
        <v>1</v>
      </c>
      <c r="J396" s="17"/>
      <c r="K396" s="17"/>
    </row>
    <row r="397" spans="1:11" ht="11.25">
      <c r="A397" s="67" t="s">
        <v>58</v>
      </c>
      <c r="B397" s="54">
        <f aca="true" t="shared" si="163" ref="B397:I397">B396/B399</f>
        <v>0.04</v>
      </c>
      <c r="C397" s="54">
        <f t="shared" si="163"/>
        <v>0.018867924528301886</v>
      </c>
      <c r="D397" s="54">
        <f t="shared" si="163"/>
        <v>0</v>
      </c>
      <c r="E397" s="54">
        <f t="shared" si="163"/>
        <v>0</v>
      </c>
      <c r="F397" s="54">
        <f t="shared" si="163"/>
        <v>0.04</v>
      </c>
      <c r="G397" s="54">
        <f t="shared" si="163"/>
        <v>0</v>
      </c>
      <c r="H397" s="54">
        <f t="shared" si="163"/>
        <v>0</v>
      </c>
      <c r="I397" s="54">
        <f t="shared" si="163"/>
        <v>0.030303030303030304</v>
      </c>
      <c r="J397" s="68"/>
      <c r="K397" s="68"/>
    </row>
    <row r="398" spans="1:11" ht="11.25">
      <c r="A398" s="6"/>
      <c r="B398" s="17"/>
      <c r="C398" s="17"/>
      <c r="D398" s="17"/>
      <c r="E398" s="18"/>
      <c r="F398" s="18"/>
      <c r="G398" s="17"/>
      <c r="H398" s="19"/>
      <c r="I398" s="19"/>
      <c r="J398" s="19"/>
      <c r="K398" s="19"/>
    </row>
    <row r="399" spans="1:11" ht="11.25">
      <c r="A399" s="23" t="s">
        <v>8</v>
      </c>
      <c r="B399" s="24">
        <f>B390+B392+B394+B396</f>
        <v>50</v>
      </c>
      <c r="C399" s="24">
        <f aca="true" t="shared" si="164" ref="C399:I399">C390+C392+C394+C396</f>
        <v>53</v>
      </c>
      <c r="D399" s="24">
        <f t="shared" si="164"/>
        <v>41</v>
      </c>
      <c r="E399" s="24">
        <f t="shared" si="164"/>
        <v>48</v>
      </c>
      <c r="F399" s="24">
        <f t="shared" si="164"/>
        <v>50</v>
      </c>
      <c r="G399" s="24">
        <f t="shared" si="164"/>
        <v>28</v>
      </c>
      <c r="H399" s="24">
        <f t="shared" si="164"/>
        <v>67</v>
      </c>
      <c r="I399" s="24">
        <f t="shared" si="164"/>
        <v>33</v>
      </c>
      <c r="J399" s="24"/>
      <c r="K399" s="24"/>
    </row>
    <row r="400" spans="1:11" ht="11.25">
      <c r="A400" s="6"/>
      <c r="B400" s="17"/>
      <c r="C400" s="17"/>
      <c r="D400" s="18"/>
      <c r="E400" s="18"/>
      <c r="F400" s="18"/>
      <c r="G400" s="18"/>
      <c r="I400" s="25">
        <f>SUM(B399:I399)</f>
        <v>370</v>
      </c>
      <c r="J400" s="69"/>
      <c r="K400" s="69"/>
    </row>
    <row r="401" spans="1:11" ht="11.25">
      <c r="A401" s="26" t="s">
        <v>77</v>
      </c>
      <c r="B401" s="27"/>
      <c r="C401" s="27"/>
      <c r="D401" s="28"/>
      <c r="E401" s="28"/>
      <c r="F401" s="27"/>
      <c r="G401" s="28"/>
      <c r="H401" s="28"/>
      <c r="I401" s="28"/>
      <c r="J401" s="28"/>
      <c r="K401" s="28"/>
    </row>
    <row r="402" spans="1:11" ht="11.25">
      <c r="A402" s="61" t="s">
        <v>54</v>
      </c>
      <c r="B402" s="17">
        <f>DCOUNTA(data!$A4:$N4380,B$4,tabulka!B$3:B$4)-B66-B222-B378-B390</f>
        <v>41</v>
      </c>
      <c r="C402" s="17">
        <f>DCOUNTA(data!$A4:$N4380,C$4,tabulka!C$3:C$4)-C66-C222-C378-C390</f>
        <v>42</v>
      </c>
      <c r="D402" s="17">
        <f>DCOUNTA(data!$A4:$N4380,D$4,tabulka!D$3:D$4)-D66-D222-D378-D390</f>
        <v>39</v>
      </c>
      <c r="E402" s="17">
        <f>DCOUNTA(data!$A4:$N4380,E$4,tabulka!E$3:E$4)-E66-E222-E378-E390</f>
        <v>40</v>
      </c>
      <c r="F402" s="17">
        <f>DCOUNTA(data!$A4:$N4380,F$4,tabulka!F$3:F$4)-F66-F222-F378-F390</f>
        <v>11</v>
      </c>
      <c r="G402" s="17">
        <f>DCOUNTA(data!$A4:$N4380,G$4,tabulka!G$3:G$4)-G66-G222-G378-G390</f>
        <v>30</v>
      </c>
      <c r="H402" s="17">
        <f>DCOUNTA(data!$A4:$N4380,H$4,tabulka!Z$3:Z$4)-DCOUNTA(data!$A4:$N2122,H$4,tabulka!Z$3:Z$4)-H378-H390</f>
        <v>46</v>
      </c>
      <c r="I402" s="17">
        <f>DCOUNTA(data!$A4:$N4380,I$4,tabulka!AD$3:AD$4)-I378-I390</f>
        <v>39</v>
      </c>
      <c r="J402" s="17"/>
      <c r="K402" s="17"/>
    </row>
    <row r="403" spans="1:11" ht="11.25">
      <c r="A403" s="62" t="s">
        <v>55</v>
      </c>
      <c r="B403" s="20">
        <f aca="true" t="shared" si="165" ref="B403:I403">B402/B411</f>
        <v>1</v>
      </c>
      <c r="C403" s="20">
        <f t="shared" si="165"/>
        <v>1</v>
      </c>
      <c r="D403" s="20">
        <f t="shared" si="165"/>
        <v>0.975</v>
      </c>
      <c r="E403" s="20">
        <f t="shared" si="165"/>
        <v>1</v>
      </c>
      <c r="F403" s="20">
        <f t="shared" si="165"/>
        <v>0.7857142857142857</v>
      </c>
      <c r="G403" s="20">
        <f t="shared" si="165"/>
        <v>1</v>
      </c>
      <c r="H403" s="20">
        <f t="shared" si="165"/>
        <v>0.8846153846153846</v>
      </c>
      <c r="I403" s="20">
        <f t="shared" si="165"/>
        <v>1</v>
      </c>
      <c r="J403" s="20"/>
      <c r="K403" s="20"/>
    </row>
    <row r="404" spans="1:11" ht="11.25">
      <c r="A404" s="63" t="s">
        <v>56</v>
      </c>
      <c r="B404" s="17">
        <f>DCOUNTA(data!$A4:$N4380,B$4,tabulka!H$3:H$4)-B68-B224-B380-B392</f>
        <v>0</v>
      </c>
      <c r="C404" s="17">
        <f>DCOUNTA(data!$A4:$N4380,C$4,tabulka!I$3:I$4)-C68-C224-C380-C392</f>
        <v>0</v>
      </c>
      <c r="D404" s="17">
        <f>DCOUNTA(data!$A4:$N4380,D$4,tabulka!J$3:J$4)-D68-D224-D380-D392</f>
        <v>1</v>
      </c>
      <c r="E404" s="17">
        <f>DCOUNTA(data!$A4:$N4380,E$4,tabulka!K$3:K$4)-E68-E224-E380-E392</f>
        <v>0</v>
      </c>
      <c r="F404" s="17">
        <f>DCOUNTA(data!$A4:$N4380,F$4,tabulka!L$3:L$4)-F68-F224-F380-F392</f>
        <v>0</v>
      </c>
      <c r="G404" s="17">
        <f>DCOUNTA(data!$A4:$N4380,G$4,tabulka!M$3:M$4)-G68-G224-G380-G392</f>
        <v>0</v>
      </c>
      <c r="H404" s="17">
        <f>DCOUNTA(data!$A4:$N4380,H$4,tabulka!AA$3:AA$4)-DCOUNTA(data!$A4:$N2122,H$4,tabulka!AA$3:AA$4)-H380-H392</f>
        <v>5</v>
      </c>
      <c r="I404" s="17">
        <f>DCOUNTA(data!$A4:$N4380,I$4,tabulka!AE$3:AE$4)-I380-I392</f>
        <v>0</v>
      </c>
      <c r="J404" s="17"/>
      <c r="K404" s="17"/>
    </row>
    <row r="405" spans="1:11" ht="11.25">
      <c r="A405" s="64" t="s">
        <v>57</v>
      </c>
      <c r="B405" s="21">
        <f aca="true" t="shared" si="166" ref="B405:I405">B404/B411</f>
        <v>0</v>
      </c>
      <c r="C405" s="21">
        <f t="shared" si="166"/>
        <v>0</v>
      </c>
      <c r="D405" s="21">
        <f t="shared" si="166"/>
        <v>0.025</v>
      </c>
      <c r="E405" s="21">
        <f t="shared" si="166"/>
        <v>0</v>
      </c>
      <c r="F405" s="21">
        <f t="shared" si="166"/>
        <v>0</v>
      </c>
      <c r="G405" s="21">
        <f t="shared" si="166"/>
        <v>0</v>
      </c>
      <c r="H405" s="21">
        <f t="shared" si="166"/>
        <v>0.09615384615384616</v>
      </c>
      <c r="I405" s="21">
        <f t="shared" si="166"/>
        <v>0</v>
      </c>
      <c r="J405" s="21"/>
      <c r="K405" s="21"/>
    </row>
    <row r="406" spans="1:11" ht="11.25">
      <c r="A406" s="83" t="s">
        <v>5</v>
      </c>
      <c r="B406" s="17">
        <f>DCOUNTA(data!$A4:$N4380,B$4,tabulka!N$3:N$4)-B70-B226-B382-B394</f>
        <v>0</v>
      </c>
      <c r="C406" s="17">
        <f>DCOUNTA(data!$A4:$N4380,C$4,tabulka!O$3:O$4)-C70-C226-C382-C394</f>
        <v>0</v>
      </c>
      <c r="D406" s="17">
        <f>DCOUNTA(data!$A4:$N4380,D$4,tabulka!P$3:P$4)-D70-D226-D382-D394</f>
        <v>0</v>
      </c>
      <c r="E406" s="17">
        <f>DCOUNTA(data!$A4:$N4380,E$4,tabulka!Q$3:Q$4)-E70-E226-E382-E394</f>
        <v>0</v>
      </c>
      <c r="F406" s="17">
        <f>DCOUNTA(data!$A4:$N4380,F$4,tabulka!R$3:R$4)-F70-F226-F382-F394</f>
        <v>1</v>
      </c>
      <c r="G406" s="17">
        <f>DCOUNTA(data!$A4:$N4380,G$4,tabulka!S$3:S$4)-G70-G226-G382-G394</f>
        <v>0</v>
      </c>
      <c r="H406" s="17">
        <f>DCOUNTA(data!$A4:$N4380,H$4,tabulka!AB$3:AB$4)-DCOUNTA(data!$A4:$N2122,H$4,tabulka!AB$3:AB$4)-H382-H394</f>
        <v>0</v>
      </c>
      <c r="I406" s="17">
        <f>DCOUNTA(data!$A4:$N4380,I$4,tabulka!AF$3:AF$4)-I382-I394</f>
        <v>0</v>
      </c>
      <c r="J406" s="17"/>
      <c r="K406" s="17"/>
    </row>
    <row r="407" spans="1:11" ht="11.25">
      <c r="A407" s="84"/>
      <c r="B407" s="22">
        <f aca="true" t="shared" si="167" ref="B407:I407">B406/B411</f>
        <v>0</v>
      </c>
      <c r="C407" s="22">
        <f t="shared" si="167"/>
        <v>0</v>
      </c>
      <c r="D407" s="22">
        <f t="shared" si="167"/>
        <v>0</v>
      </c>
      <c r="E407" s="22">
        <f t="shared" si="167"/>
        <v>0</v>
      </c>
      <c r="F407" s="22">
        <f t="shared" si="167"/>
        <v>0.07142857142857142</v>
      </c>
      <c r="G407" s="22">
        <f t="shared" si="167"/>
        <v>0</v>
      </c>
      <c r="H407" s="22">
        <f t="shared" si="167"/>
        <v>0</v>
      </c>
      <c r="I407" s="22">
        <f t="shared" si="167"/>
        <v>0</v>
      </c>
      <c r="J407" s="22"/>
      <c r="K407" s="22"/>
    </row>
    <row r="408" spans="1:11" ht="11.25">
      <c r="A408" s="66" t="s">
        <v>59</v>
      </c>
      <c r="B408" s="17">
        <f>DCOUNTA(data!$A4:$N4380,B$4,tabulka!T$3:T$4)-B72-B228-B384-B396</f>
        <v>0</v>
      </c>
      <c r="C408" s="17">
        <f>DCOUNTA(data!$A4:$N4380,C$4,tabulka!U$3:U$4)-C72-C228-C384-C396</f>
        <v>0</v>
      </c>
      <c r="D408" s="17">
        <f>DCOUNTA(data!$A4:$N4380,D$4,tabulka!V$3:V$4)-D72-D228-D384-D396</f>
        <v>0</v>
      </c>
      <c r="E408" s="17">
        <f>DCOUNTA(data!$A4:$N4380,E$4,tabulka!W$3:W$4)-E72-E228-E384-E396</f>
        <v>0</v>
      </c>
      <c r="F408" s="17">
        <f>DCOUNTA(data!$A4:$N4380,F$4,tabulka!X$3:X$4)-F72-F228-F384-F396</f>
        <v>2</v>
      </c>
      <c r="G408" s="17">
        <f>DCOUNTA(data!$A4:$N4380,G$4,tabulka!Y$3:Y$4)-G72-G228-G384-G396</f>
        <v>0</v>
      </c>
      <c r="H408" s="17">
        <f>DCOUNTA(data!$A4:$N4380,H$4,tabulka!AC$3:AC$4)-DCOUNTA(data!$A4:$N2122,H$4,tabulka!AC$3:AC$4)-H384-H396</f>
        <v>1</v>
      </c>
      <c r="I408" s="17">
        <f>DCOUNTA(data!$A4:$N4380,I$4,tabulka!AG$3:AG$4)-I384-I396</f>
        <v>0</v>
      </c>
      <c r="J408" s="17"/>
      <c r="K408" s="17"/>
    </row>
    <row r="409" spans="1:11" ht="11.25">
      <c r="A409" s="67" t="s">
        <v>58</v>
      </c>
      <c r="B409" s="54">
        <f aca="true" t="shared" si="168" ref="B409:I409">B408/B411</f>
        <v>0</v>
      </c>
      <c r="C409" s="54">
        <f t="shared" si="168"/>
        <v>0</v>
      </c>
      <c r="D409" s="54">
        <f t="shared" si="168"/>
        <v>0</v>
      </c>
      <c r="E409" s="54">
        <f t="shared" si="168"/>
        <v>0</v>
      </c>
      <c r="F409" s="54">
        <f t="shared" si="168"/>
        <v>0.14285714285714285</v>
      </c>
      <c r="G409" s="54">
        <f t="shared" si="168"/>
        <v>0</v>
      </c>
      <c r="H409" s="54">
        <f t="shared" si="168"/>
        <v>0.019230769230769232</v>
      </c>
      <c r="I409" s="54">
        <f t="shared" si="168"/>
        <v>0</v>
      </c>
      <c r="J409" s="68"/>
      <c r="K409" s="68"/>
    </row>
    <row r="410" spans="1:11" ht="11.25">
      <c r="A410" s="6"/>
      <c r="B410" s="17"/>
      <c r="C410" s="17"/>
      <c r="D410" s="17"/>
      <c r="E410" s="18"/>
      <c r="F410" s="18"/>
      <c r="G410" s="17"/>
      <c r="H410" s="19"/>
      <c r="I410" s="19"/>
      <c r="J410" s="19"/>
      <c r="K410" s="19"/>
    </row>
    <row r="411" spans="1:11" ht="11.25">
      <c r="A411" s="23" t="s">
        <v>8</v>
      </c>
      <c r="B411" s="24">
        <f>B402+B404+B406+B408</f>
        <v>41</v>
      </c>
      <c r="C411" s="24">
        <f aca="true" t="shared" si="169" ref="C411:I411">C402+C404+C406+C408</f>
        <v>42</v>
      </c>
      <c r="D411" s="24">
        <f t="shared" si="169"/>
        <v>40</v>
      </c>
      <c r="E411" s="24">
        <f t="shared" si="169"/>
        <v>40</v>
      </c>
      <c r="F411" s="24">
        <f t="shared" si="169"/>
        <v>14</v>
      </c>
      <c r="G411" s="24">
        <f t="shared" si="169"/>
        <v>30</v>
      </c>
      <c r="H411" s="24">
        <f t="shared" si="169"/>
        <v>52</v>
      </c>
      <c r="I411" s="24">
        <f t="shared" si="169"/>
        <v>39</v>
      </c>
      <c r="J411" s="24"/>
      <c r="K411" s="24"/>
    </row>
    <row r="412" spans="1:11" ht="11.25">
      <c r="A412" s="6"/>
      <c r="B412" s="17"/>
      <c r="C412" s="17"/>
      <c r="D412" s="18"/>
      <c r="E412" s="18"/>
      <c r="F412" s="18"/>
      <c r="G412" s="18"/>
      <c r="I412" s="25">
        <f>SUM(B411:I411)</f>
        <v>298</v>
      </c>
      <c r="J412" s="69"/>
      <c r="K412" s="69"/>
    </row>
    <row r="413" spans="1:11" ht="11.25">
      <c r="A413" s="26" t="s">
        <v>78</v>
      </c>
      <c r="B413" s="27"/>
      <c r="C413" s="27"/>
      <c r="D413" s="28"/>
      <c r="E413" s="28"/>
      <c r="F413" s="27"/>
      <c r="G413" s="28"/>
      <c r="H413" s="28"/>
      <c r="I413" s="28"/>
      <c r="J413" s="28"/>
      <c r="K413" s="28"/>
    </row>
    <row r="414" spans="1:11" ht="11.25">
      <c r="A414" s="61" t="s">
        <v>54</v>
      </c>
      <c r="B414" s="17">
        <f>DCOUNTA(data!$A4:$N4524,B$4,tabulka!B$3:B$4)-B66-B222-B378-B390-B402</f>
        <v>44</v>
      </c>
      <c r="C414" s="17">
        <f>DCOUNTA(data!$A4:$N4524,C$4,tabulka!C$3:C$4)-C66-C222-C378-C390-C402</f>
        <v>45</v>
      </c>
      <c r="D414" s="17">
        <f>DCOUNTA(data!$A4:$N4524,D$4,tabulka!D$3:D$4)-D66-D222-D378-D390-D402</f>
        <v>39</v>
      </c>
      <c r="E414" s="17">
        <f>DCOUNTA(data!$A4:$N4524,E$4,tabulka!E$3:E$4)-E66-E222-E378-E390-E402</f>
        <v>36</v>
      </c>
      <c r="F414" s="17">
        <f>DCOUNTA(data!$A4:$N4524,F$4,tabulka!F$3:F$4)-F66-F222-F378-F390-F402</f>
        <v>35</v>
      </c>
      <c r="G414" s="17">
        <f>DCOUNTA(data!$A4:$N4524,G$4,tabulka!G$3:G$4)-G66-G222-G378-G390-G402</f>
        <v>25</v>
      </c>
      <c r="H414" s="17">
        <f>DCOUNTA(data!$A4:$N4524,H$4,tabulka!Z$3:Z$4)-DCOUNTA(data!$A4:$N2122,H$4,tabulka!Z$3:Z$4)-H378-H390-H402</f>
        <v>41</v>
      </c>
      <c r="I414" s="17">
        <f>DCOUNTA(data!$A4:$N4524,I$4,tabulka!AD$3:AD$4)-I378-I390-I402</f>
        <v>34</v>
      </c>
      <c r="J414" s="17">
        <f>DCOUNTA(data!$A4:$N4524,J$4,tabulka!AH$3:AH$4)-DCOUNTA(data!$A4:$N4380,J$4,tabulka!AH$3:AH$4)</f>
        <v>6</v>
      </c>
      <c r="K414" s="17">
        <f>DCOUNTA(data!$A4:$N4524,K$4,tabulka!AL$3:AL$4)-DCOUNTA(data!$A4:$N4380,K$4,tabulka!AL$3:AL$4)</f>
        <v>6</v>
      </c>
    </row>
    <row r="415" spans="1:11" ht="11.25">
      <c r="A415" s="62" t="s">
        <v>55</v>
      </c>
      <c r="B415" s="20">
        <f aca="true" t="shared" si="170" ref="B415:K415">B414/B423</f>
        <v>1</v>
      </c>
      <c r="C415" s="20">
        <f t="shared" si="170"/>
        <v>1</v>
      </c>
      <c r="D415" s="20">
        <f t="shared" si="170"/>
        <v>0.9512195121951219</v>
      </c>
      <c r="E415" s="20">
        <f t="shared" si="170"/>
        <v>1</v>
      </c>
      <c r="F415" s="20">
        <f t="shared" si="170"/>
        <v>1</v>
      </c>
      <c r="G415" s="20">
        <f t="shared" si="170"/>
        <v>0.9615384615384616</v>
      </c>
      <c r="H415" s="20">
        <f t="shared" si="170"/>
        <v>0.82</v>
      </c>
      <c r="I415" s="20">
        <f t="shared" si="170"/>
        <v>1</v>
      </c>
      <c r="J415" s="20">
        <f t="shared" si="170"/>
        <v>0.75</v>
      </c>
      <c r="K415" s="20">
        <f t="shared" si="170"/>
        <v>0.75</v>
      </c>
    </row>
    <row r="416" spans="1:11" ht="11.25">
      <c r="A416" s="63" t="s">
        <v>56</v>
      </c>
      <c r="B416" s="17">
        <f>DCOUNTA(data!$A4:$N4524,B$4,tabulka!H$3:H$4)-B68-B224-B380-B392-B404</f>
        <v>0</v>
      </c>
      <c r="C416" s="17">
        <f>DCOUNTA(data!$A4:$N4524,C$4,tabulka!I$3:I$4)-C68-C224-C380-C392-C404</f>
        <v>0</v>
      </c>
      <c r="D416" s="17">
        <f>DCOUNTA(data!$A4:$N4524,D$4,tabulka!J$3:J$4)-D68-D224-D380-D392-D404</f>
        <v>2</v>
      </c>
      <c r="E416" s="17">
        <f>DCOUNTA(data!$A4:$N4524,E$4,tabulka!K$3:K$4)-E68-E224-E380-E392-E404</f>
        <v>0</v>
      </c>
      <c r="F416" s="17">
        <f>DCOUNTA(data!$A4:$N4524,F$4,tabulka!L$3:L$4)-F68-F224-F380-F392-F404</f>
        <v>0</v>
      </c>
      <c r="G416" s="17">
        <f>DCOUNTA(data!$A4:$N4524,G$4,tabulka!M$3:M$4)-G68-G224-G380-G392-G404</f>
        <v>0</v>
      </c>
      <c r="H416" s="17">
        <f>DCOUNTA(data!$A4:$N4524,H$4,tabulka!AA$3:AA$4)-DCOUNTA(data!$A4:$N2122,H$4,tabulka!AA$3:AA$4)-H380-H392-H404</f>
        <v>9</v>
      </c>
      <c r="I416" s="17">
        <f>DCOUNTA(data!$A4:$N4524,I$4,tabulka!AE$3:AE$4)-I380-I392-I404</f>
        <v>0</v>
      </c>
      <c r="J416" s="17">
        <f>DCOUNTA(data!$A4:$N4524,J$4,tabulka!AI$3:AI$4)-DCOUNTA(data!$A4:$N4380,J$4,tabulka!AI$3:AI$4)</f>
        <v>2</v>
      </c>
      <c r="K416" s="17">
        <f>DCOUNTA(data!$A4:$N4524,K$4,tabulka!AM$3:AM$4)-DCOUNTA(data!$A4:$N4380,K$4,tabulka!AM$3:AM$4)</f>
        <v>2</v>
      </c>
    </row>
    <row r="417" spans="1:11" ht="11.25">
      <c r="A417" s="64" t="s">
        <v>57</v>
      </c>
      <c r="B417" s="21">
        <f aca="true" t="shared" si="171" ref="B417:K417">B416/B423</f>
        <v>0</v>
      </c>
      <c r="C417" s="21">
        <f t="shared" si="171"/>
        <v>0</v>
      </c>
      <c r="D417" s="21">
        <f t="shared" si="171"/>
        <v>0.04878048780487805</v>
      </c>
      <c r="E417" s="21">
        <f t="shared" si="171"/>
        <v>0</v>
      </c>
      <c r="F417" s="21">
        <f t="shared" si="171"/>
        <v>0</v>
      </c>
      <c r="G417" s="21">
        <f t="shared" si="171"/>
        <v>0</v>
      </c>
      <c r="H417" s="21">
        <f t="shared" si="171"/>
        <v>0.18</v>
      </c>
      <c r="I417" s="21">
        <f t="shared" si="171"/>
        <v>0</v>
      </c>
      <c r="J417" s="21">
        <f t="shared" si="171"/>
        <v>0.25</v>
      </c>
      <c r="K417" s="21">
        <f t="shared" si="171"/>
        <v>0.25</v>
      </c>
    </row>
    <row r="418" spans="1:11" ht="11.25">
      <c r="A418" s="83" t="s">
        <v>5</v>
      </c>
      <c r="B418" s="17">
        <f>DCOUNTA(data!$A4:$N4524,B$4,tabulka!N$3:N$4)-B70-B226-B382-B394-B406</f>
        <v>0</v>
      </c>
      <c r="C418" s="17">
        <f>DCOUNTA(data!$A4:$N4524,C$4,tabulka!O$3:O$4)-C70-C226-C382-C394-C406</f>
        <v>0</v>
      </c>
      <c r="D418" s="17">
        <f>DCOUNTA(data!$A4:$N4524,D$4,tabulka!P$3:P$4)-D70-D226-D382-D394-D406</f>
        <v>0</v>
      </c>
      <c r="E418" s="17">
        <f>DCOUNTA(data!$A4:$N4524,E$4,tabulka!Q$3:Q$4)-E70-E226-E382-E394-E406</f>
        <v>0</v>
      </c>
      <c r="F418" s="17">
        <f>DCOUNTA(data!$A4:$N4524,F$4,tabulka!R$3:R$4)-F70-F226-F382-F394-F406</f>
        <v>0</v>
      </c>
      <c r="G418" s="17">
        <f>DCOUNTA(data!$A4:$N4524,G$4,tabulka!S$3:S$4)-G70-G226-G382-G394-G406</f>
        <v>1</v>
      </c>
      <c r="H418" s="17">
        <f>DCOUNTA(data!$A4:$N4524,H$4,tabulka!AB$3:AB$4)-DCOUNTA(data!$A4:$N2122,H$4,tabulka!AB$3:AB$4)-H382-H394-H406</f>
        <v>0</v>
      </c>
      <c r="I418" s="17">
        <f>DCOUNTA(data!$A4:$N4524,I$4,tabulka!AF$3:AF$4)-I382-I394-I406</f>
        <v>0</v>
      </c>
      <c r="J418" s="17">
        <f>DCOUNTA(data!$A4:$N4524,J$4,tabulka!AJ$3:AJ$4)-DCOUNTA(data!$A4:$N4380,J$4,tabulka!AJ$3:AJ$4)</f>
        <v>0</v>
      </c>
      <c r="K418" s="17">
        <f>DCOUNTA(data!$A4:$N4524,K$4,tabulka!AN$3:AN$4)-DCOUNTA(data!$A4:$N4380,K$4,tabulka!AN$3:AN$4)</f>
        <v>0</v>
      </c>
    </row>
    <row r="419" spans="1:11" ht="11.25">
      <c r="A419" s="84"/>
      <c r="B419" s="22">
        <f aca="true" t="shared" si="172" ref="B419:K419">B418/B423</f>
        <v>0</v>
      </c>
      <c r="C419" s="22">
        <f t="shared" si="172"/>
        <v>0</v>
      </c>
      <c r="D419" s="22">
        <f t="shared" si="172"/>
        <v>0</v>
      </c>
      <c r="E419" s="22">
        <f t="shared" si="172"/>
        <v>0</v>
      </c>
      <c r="F419" s="22">
        <f t="shared" si="172"/>
        <v>0</v>
      </c>
      <c r="G419" s="22">
        <f t="shared" si="172"/>
        <v>0.038461538461538464</v>
      </c>
      <c r="H419" s="22">
        <f t="shared" si="172"/>
        <v>0</v>
      </c>
      <c r="I419" s="22">
        <f t="shared" si="172"/>
        <v>0</v>
      </c>
      <c r="J419" s="22">
        <f t="shared" si="172"/>
        <v>0</v>
      </c>
      <c r="K419" s="22">
        <f t="shared" si="172"/>
        <v>0</v>
      </c>
    </row>
    <row r="420" spans="1:11" ht="11.25">
      <c r="A420" s="66" t="s">
        <v>59</v>
      </c>
      <c r="B420" s="17">
        <f>DCOUNTA(data!$A4:$N4524,B$4,tabulka!T$3:T$4)-B72-B228-B384-B396-B408</f>
        <v>0</v>
      </c>
      <c r="C420" s="17">
        <f>DCOUNTA(data!$A4:$N4524,C$4,tabulka!U$3:U$4)-C72-C228-C384-C396-C408</f>
        <v>0</v>
      </c>
      <c r="D420" s="17">
        <f>DCOUNTA(data!$A4:$N4524,D$4,tabulka!V$3:V$4)-D72-D228-D384-D396-D408</f>
        <v>0</v>
      </c>
      <c r="E420" s="17">
        <f>DCOUNTA(data!$A4:$N4524,E$4,tabulka!W$3:W$4)-E72-E228-E384-E396-E408</f>
        <v>0</v>
      </c>
      <c r="F420" s="17">
        <f>DCOUNTA(data!$A4:$N4524,F$4,tabulka!X$3:X$4)-F72-F228-F384-F396-F408</f>
        <v>0</v>
      </c>
      <c r="G420" s="17">
        <f>DCOUNTA(data!$A4:$N4524,G$4,tabulka!Y$3:Y$4)-G72-G228-G384-G396-G408</f>
        <v>0</v>
      </c>
      <c r="H420" s="17">
        <f>DCOUNTA(data!$A4:$N4524,H$4,tabulka!AC$3:AC$4)-DCOUNTA(data!$A4:$N2122,H$4,tabulka!AC$3:AC$4)-H384-H396-H408</f>
        <v>0</v>
      </c>
      <c r="I420" s="17">
        <f>DCOUNTA(data!$A4:$N4524,I$4,tabulka!AG$3:AG$4)-I384-I396-I408</f>
        <v>0</v>
      </c>
      <c r="J420" s="17">
        <f>DCOUNTA(data!$A4:$N4524,J$4,tabulka!AK$3:AK$4)-DCOUNTA(data!$A4:$N4380,J$4,tabulka!AK$3:AK$4)</f>
        <v>0</v>
      </c>
      <c r="K420" s="17">
        <f>DCOUNTA(data!$A4:$N4524,K$4,tabulka!AO$3:AO$4)-DCOUNTA(data!$A4:$N4380,K$4,tabulka!AO$3:AO$4)</f>
        <v>0</v>
      </c>
    </row>
    <row r="421" spans="1:11" ht="11.25">
      <c r="A421" s="67" t="s">
        <v>58</v>
      </c>
      <c r="B421" s="54">
        <f aca="true" t="shared" si="173" ref="B421:K421">B420/B423</f>
        <v>0</v>
      </c>
      <c r="C421" s="54">
        <f t="shared" si="173"/>
        <v>0</v>
      </c>
      <c r="D421" s="54">
        <f t="shared" si="173"/>
        <v>0</v>
      </c>
      <c r="E421" s="54">
        <f t="shared" si="173"/>
        <v>0</v>
      </c>
      <c r="F421" s="54">
        <f t="shared" si="173"/>
        <v>0</v>
      </c>
      <c r="G421" s="54">
        <f t="shared" si="173"/>
        <v>0</v>
      </c>
      <c r="H421" s="54">
        <f t="shared" si="173"/>
        <v>0</v>
      </c>
      <c r="I421" s="54">
        <f t="shared" si="173"/>
        <v>0</v>
      </c>
      <c r="J421" s="54">
        <f t="shared" si="173"/>
        <v>0</v>
      </c>
      <c r="K421" s="54">
        <f t="shared" si="173"/>
        <v>0</v>
      </c>
    </row>
    <row r="422" spans="1:11" ht="11.25">
      <c r="A422" s="6"/>
      <c r="B422" s="17"/>
      <c r="C422" s="17"/>
      <c r="D422" s="17"/>
      <c r="E422" s="18"/>
      <c r="F422" s="18"/>
      <c r="G422" s="17"/>
      <c r="H422" s="19"/>
      <c r="I422" s="19"/>
      <c r="J422" s="19"/>
      <c r="K422" s="19"/>
    </row>
    <row r="423" spans="1:11" ht="11.25">
      <c r="A423" s="23" t="s">
        <v>8</v>
      </c>
      <c r="B423" s="24">
        <f>B414+B416+B418+B420</f>
        <v>44</v>
      </c>
      <c r="C423" s="24">
        <f aca="true" t="shared" si="174" ref="C423:K423">C414+C416+C418+C420</f>
        <v>45</v>
      </c>
      <c r="D423" s="24">
        <f t="shared" si="174"/>
        <v>41</v>
      </c>
      <c r="E423" s="24">
        <f t="shared" si="174"/>
        <v>36</v>
      </c>
      <c r="F423" s="24">
        <f t="shared" si="174"/>
        <v>35</v>
      </c>
      <c r="G423" s="24">
        <f t="shared" si="174"/>
        <v>26</v>
      </c>
      <c r="H423" s="24">
        <f t="shared" si="174"/>
        <v>50</v>
      </c>
      <c r="I423" s="24">
        <f t="shared" si="174"/>
        <v>34</v>
      </c>
      <c r="J423" s="24">
        <f t="shared" si="174"/>
        <v>8</v>
      </c>
      <c r="K423" s="24">
        <f t="shared" si="174"/>
        <v>8</v>
      </c>
    </row>
    <row r="424" spans="1:11" ht="11.25">
      <c r="A424" s="6"/>
      <c r="B424" s="17"/>
      <c r="C424" s="17"/>
      <c r="D424" s="18"/>
      <c r="E424" s="18"/>
      <c r="F424" s="18"/>
      <c r="G424" s="18"/>
      <c r="J424" s="69"/>
      <c r="K424" s="25">
        <f>SUM(B423:K423)</f>
        <v>327</v>
      </c>
    </row>
    <row r="425" spans="1:11" ht="11.25">
      <c r="A425" s="26" t="s">
        <v>79</v>
      </c>
      <c r="B425" s="27"/>
      <c r="C425" s="27"/>
      <c r="D425" s="28"/>
      <c r="E425" s="28"/>
      <c r="F425" s="27"/>
      <c r="G425" s="28"/>
      <c r="H425" s="28"/>
      <c r="I425" s="28"/>
      <c r="J425" s="28"/>
      <c r="K425" s="28"/>
    </row>
    <row r="426" spans="1:11" ht="11.25">
      <c r="A426" s="61" t="s">
        <v>54</v>
      </c>
      <c r="B426" s="17">
        <f>DCOUNTA(data!$A4:$N4640,B$4,tabulka!B$3:B$4)-B66-B222-B378-B390-B402-B414</f>
        <v>33</v>
      </c>
      <c r="C426" s="17">
        <f>DCOUNTA(data!$A4:$N4640,C$4,tabulka!C$3:C$4)-C66-C222-C378-C390-C402-C414</f>
        <v>33</v>
      </c>
      <c r="D426" s="17">
        <f>DCOUNTA(data!$A4:$N4640,D$4,tabulka!D$3:D$4)-D66-D222-D378-D390-D402-D414</f>
        <v>36</v>
      </c>
      <c r="E426" s="17">
        <f>DCOUNTA(data!$A4:$N4640,E$4,tabulka!E$3:E$4)-E66-E222-E378-E390-E402-E414</f>
        <v>29</v>
      </c>
      <c r="F426" s="17">
        <f>DCOUNTA(data!$A4:$N4640,F$4,tabulka!F$3:F$4)-F66-F222-F378-F390-F402-F414</f>
        <v>30</v>
      </c>
      <c r="G426" s="17">
        <f>DCOUNTA(data!$A4:$N4640,G$4,tabulka!G$3:G$4)-G66-G222-G378-G390-G402-G414</f>
        <v>20</v>
      </c>
      <c r="H426" s="17">
        <f>DCOUNTA(data!$A4:$N4640,H$4,tabulka!Z$3:Z$4)-DCOUNTA(data!$A4:$N2122,H$4,tabulka!Z$3:Z$4)-H378-H390-H402-H414</f>
        <v>21</v>
      </c>
      <c r="I426" s="17">
        <f>DCOUNTA(data!$A4:$N4640,I$4,tabulka!AD$3:AD$4)-I378-I390-I402-I414</f>
        <v>41</v>
      </c>
      <c r="J426" s="17">
        <f>DCOUNTA(data!$A4:$N4640,J$4,tabulka!AH$3:AH$4)-DCOUNTA(data!$A4:$N4380,J$4,tabulka!AH$3:AH$4)-J414</f>
        <v>14</v>
      </c>
      <c r="K426" s="17">
        <f>DCOUNTA(data!$A4:$N4640,K$4,tabulka!AL$3:AL$4)-DCOUNTA(data!$A4:$N4380,K$4,tabulka!AL$3:AL$4)-K414</f>
        <v>14</v>
      </c>
    </row>
    <row r="427" spans="1:11" ht="11.25">
      <c r="A427" s="62" t="s">
        <v>55</v>
      </c>
      <c r="B427" s="20">
        <f aca="true" t="shared" si="175" ref="B427:K427">B426/B435</f>
        <v>1</v>
      </c>
      <c r="C427" s="20">
        <f t="shared" si="175"/>
        <v>1</v>
      </c>
      <c r="D427" s="20">
        <f t="shared" si="175"/>
        <v>0.972972972972973</v>
      </c>
      <c r="E427" s="20">
        <f t="shared" si="175"/>
        <v>1</v>
      </c>
      <c r="F427" s="20">
        <f t="shared" si="175"/>
        <v>1</v>
      </c>
      <c r="G427" s="20">
        <f t="shared" si="175"/>
        <v>1</v>
      </c>
      <c r="H427" s="20">
        <f t="shared" si="175"/>
        <v>0.9130434782608695</v>
      </c>
      <c r="I427" s="20">
        <f t="shared" si="175"/>
        <v>1</v>
      </c>
      <c r="J427" s="20">
        <f t="shared" si="175"/>
        <v>0.7</v>
      </c>
      <c r="K427" s="20">
        <f t="shared" si="175"/>
        <v>0.7</v>
      </c>
    </row>
    <row r="428" spans="1:11" ht="11.25">
      <c r="A428" s="63" t="s">
        <v>56</v>
      </c>
      <c r="B428" s="17">
        <f>DCOUNTA(data!$A4:$N4640,B$4,tabulka!H$3:H$4)-B68-B224-B380-B392-B404-B416</f>
        <v>0</v>
      </c>
      <c r="C428" s="17">
        <f>DCOUNTA(data!$A4:$N4640,C$4,tabulka!I$3:I$4)-C68-C224-C380-C392-C404-C416</f>
        <v>0</v>
      </c>
      <c r="D428" s="17">
        <f>DCOUNTA(data!$A4:$N4640,D$4,tabulka!J$3:J$4)-D68-D224-D380-D392-D404-D416</f>
        <v>1</v>
      </c>
      <c r="E428" s="17">
        <f>DCOUNTA(data!$A4:$N4640,E$4,tabulka!K$3:K$4)-E68-E224-E380-E392-E404-E416</f>
        <v>0</v>
      </c>
      <c r="F428" s="17">
        <f>DCOUNTA(data!$A4:$N4640,F$4,tabulka!L$3:L$4)-F68-F224-F380-F392-F404-F416</f>
        <v>0</v>
      </c>
      <c r="G428" s="17">
        <f>DCOUNTA(data!$A4:$N4640,G$4,tabulka!M$3:M$4)-G68-G224-G380-G392-G404-G416</f>
        <v>0</v>
      </c>
      <c r="H428" s="17">
        <f>DCOUNTA(data!$A4:$N4640,H$4,tabulka!AA$3:AA$4)-DCOUNTA(data!$A4:$N2122,H$4,tabulka!AA$3:AA$4)-H380-H392-H404-H416</f>
        <v>1</v>
      </c>
      <c r="I428" s="17">
        <f>DCOUNTA(data!$A4:$N4640,I$4,tabulka!AE$3:AE$4)-I380-I392-I404-I416</f>
        <v>0</v>
      </c>
      <c r="J428" s="17">
        <f>DCOUNTA(data!$A4:$N4640,J$4,tabulka!AI$3:AI$4)-DCOUNTA(data!$A4:$N4380,J$4,tabulka!AI$3:AI$4)-J416</f>
        <v>6</v>
      </c>
      <c r="K428" s="17">
        <f>DCOUNTA(data!$A4:$N4640,K$4,tabulka!AM$3:AM$4)-DCOUNTA(data!$A4:$N4380,K$4,tabulka!AM$3:AM$4)-K416</f>
        <v>6</v>
      </c>
    </row>
    <row r="429" spans="1:11" ht="11.25">
      <c r="A429" s="64" t="s">
        <v>57</v>
      </c>
      <c r="B429" s="21">
        <f aca="true" t="shared" si="176" ref="B429:K429">B428/B435</f>
        <v>0</v>
      </c>
      <c r="C429" s="21">
        <f t="shared" si="176"/>
        <v>0</v>
      </c>
      <c r="D429" s="21">
        <f t="shared" si="176"/>
        <v>0.02702702702702703</v>
      </c>
      <c r="E429" s="21">
        <f t="shared" si="176"/>
        <v>0</v>
      </c>
      <c r="F429" s="21">
        <f t="shared" si="176"/>
        <v>0</v>
      </c>
      <c r="G429" s="21">
        <f t="shared" si="176"/>
        <v>0</v>
      </c>
      <c r="H429" s="21">
        <f t="shared" si="176"/>
        <v>0.043478260869565216</v>
      </c>
      <c r="I429" s="21">
        <f t="shared" si="176"/>
        <v>0</v>
      </c>
      <c r="J429" s="21">
        <f t="shared" si="176"/>
        <v>0.3</v>
      </c>
      <c r="K429" s="21">
        <f t="shared" si="176"/>
        <v>0.3</v>
      </c>
    </row>
    <row r="430" spans="1:11" ht="11.25">
      <c r="A430" s="83" t="s">
        <v>5</v>
      </c>
      <c r="B430" s="17">
        <f>DCOUNTA(data!$A4:$N4640,B$4,tabulka!N$3:N$4)-B70-B226-B382-B394-B406-B418</f>
        <v>0</v>
      </c>
      <c r="C430" s="17">
        <f>DCOUNTA(data!$A4:$N4640,C$4,tabulka!O$3:O$4)-C70-C226-C382-C394-C406-C418</f>
        <v>0</v>
      </c>
      <c r="D430" s="17">
        <f>DCOUNTA(data!$A4:$N4640,D$4,tabulka!P$3:P$4)-D70-D226-D382-D394-D406-D418</f>
        <v>0</v>
      </c>
      <c r="E430" s="17">
        <f>DCOUNTA(data!$A4:$N4640,E$4,tabulka!Q$3:Q$4)-E70-E226-E382-E394-E406-E418</f>
        <v>0</v>
      </c>
      <c r="F430" s="17">
        <f>DCOUNTA(data!$A4:$N4640,F$4,tabulka!R$3:R$4)-F70-F226-F382-F394-F406-F418</f>
        <v>0</v>
      </c>
      <c r="G430" s="17">
        <f>DCOUNTA(data!$A4:$N4640,G$4,tabulka!S$3:S$4)-G70-G226-G382-G394-G406-G418</f>
        <v>0</v>
      </c>
      <c r="H430" s="17">
        <f>DCOUNTA(data!$A4:$N4640,H$4,tabulka!AB$3:AB$4)-DCOUNTA(data!$A4:$N2122,H$4,tabulka!AB$3:AB$4)-H382-H394-H406-H418</f>
        <v>1</v>
      </c>
      <c r="I430" s="17">
        <f>DCOUNTA(data!$A4:$N4640,I$4,tabulka!AF$3:AF$4)-I382-I394-I406-I418</f>
        <v>0</v>
      </c>
      <c r="J430" s="17">
        <f>DCOUNTA(data!$A4:$N4640,J$4,tabulka!AJ$3:AJ$4)-DCOUNTA(data!$A4:$N4380,J$4,tabulka!AJ$3:AJ$4)-J418</f>
        <v>0</v>
      </c>
      <c r="K430" s="17">
        <f>DCOUNTA(data!$A4:$N4640,K$4,tabulka!AN$3:AN$4)-DCOUNTA(data!$A4:$N4380,K$4,tabulka!AN$3:AN$4)-K418</f>
        <v>0</v>
      </c>
    </row>
    <row r="431" spans="1:11" ht="11.25">
      <c r="A431" s="84"/>
      <c r="B431" s="22">
        <f aca="true" t="shared" si="177" ref="B431:K431">B430/B435</f>
        <v>0</v>
      </c>
      <c r="C431" s="22">
        <f t="shared" si="177"/>
        <v>0</v>
      </c>
      <c r="D431" s="22">
        <f t="shared" si="177"/>
        <v>0</v>
      </c>
      <c r="E431" s="22">
        <f t="shared" si="177"/>
        <v>0</v>
      </c>
      <c r="F431" s="22">
        <f t="shared" si="177"/>
        <v>0</v>
      </c>
      <c r="G431" s="22">
        <f t="shared" si="177"/>
        <v>0</v>
      </c>
      <c r="H431" s="22">
        <f t="shared" si="177"/>
        <v>0.043478260869565216</v>
      </c>
      <c r="I431" s="22">
        <f t="shared" si="177"/>
        <v>0</v>
      </c>
      <c r="J431" s="22">
        <f t="shared" si="177"/>
        <v>0</v>
      </c>
      <c r="K431" s="22">
        <f t="shared" si="177"/>
        <v>0</v>
      </c>
    </row>
    <row r="432" spans="1:11" ht="11.25">
      <c r="A432" s="66" t="s">
        <v>59</v>
      </c>
      <c r="B432" s="17">
        <f>DCOUNTA(data!$A4:$N4640,B$4,tabulka!T$3:T$4)-B72-B228-B384-B396-B408-B420</f>
        <v>0</v>
      </c>
      <c r="C432" s="17">
        <f>DCOUNTA(data!$A4:$N4640,C$4,tabulka!U$3:U$4)-C72-C228-C384-C396-C408-C420</f>
        <v>0</v>
      </c>
      <c r="D432" s="17">
        <f>DCOUNTA(data!$A4:$N4640,D$4,tabulka!V$3:V$4)-D72-D228-D384-D396-D408-D420</f>
        <v>0</v>
      </c>
      <c r="E432" s="17">
        <f>DCOUNTA(data!$A4:$N4640,E$4,tabulka!W$3:W$4)-E72-E228-E384-E396-E408-E420</f>
        <v>0</v>
      </c>
      <c r="F432" s="17">
        <f>DCOUNTA(data!$A4:$N4640,F$4,tabulka!X$3:X$4)-F72-F228-F384-F396-F408-F420</f>
        <v>0</v>
      </c>
      <c r="G432" s="17">
        <f>DCOUNTA(data!$A4:$N4640,G$4,tabulka!Y$3:Y$4)-G72-G228-G384-G396-G408-G420</f>
        <v>0</v>
      </c>
      <c r="H432" s="17">
        <f>DCOUNTA(data!$A4:$N4640,H$4,tabulka!AC$3:AC$4)-DCOUNTA(data!$A4:$N2122,H$4,tabulka!AC$3:AC$4)-H384-H396-H408-H420</f>
        <v>0</v>
      </c>
      <c r="I432" s="17">
        <f>DCOUNTA(data!$A4:$N4640,I$4,tabulka!AG$3:AG$4)-I384-I396-I408-I420</f>
        <v>0</v>
      </c>
      <c r="J432" s="17">
        <f>DCOUNTA(data!$A4:$N4640,J$4,tabulka!AK$3:AK$4)-DCOUNTA(data!$A4:$N4380,J$4,tabulka!AK$3:AK$4)-J420</f>
        <v>0</v>
      </c>
      <c r="K432" s="17">
        <f>DCOUNTA(data!$A4:$N4640,K$4,tabulka!AO$3:AO$4)-DCOUNTA(data!$A4:$N4380,K$4,tabulka!AO$3:AO$4)-K420</f>
        <v>0</v>
      </c>
    </row>
    <row r="433" spans="1:11" ht="11.25">
      <c r="A433" s="67" t="s">
        <v>58</v>
      </c>
      <c r="B433" s="54">
        <f aca="true" t="shared" si="178" ref="B433:K433">B432/B435</f>
        <v>0</v>
      </c>
      <c r="C433" s="54">
        <f t="shared" si="178"/>
        <v>0</v>
      </c>
      <c r="D433" s="54">
        <f t="shared" si="178"/>
        <v>0</v>
      </c>
      <c r="E433" s="54">
        <f t="shared" si="178"/>
        <v>0</v>
      </c>
      <c r="F433" s="54">
        <f t="shared" si="178"/>
        <v>0</v>
      </c>
      <c r="G433" s="54">
        <f t="shared" si="178"/>
        <v>0</v>
      </c>
      <c r="H433" s="54">
        <f t="shared" si="178"/>
        <v>0</v>
      </c>
      <c r="I433" s="54">
        <f t="shared" si="178"/>
        <v>0</v>
      </c>
      <c r="J433" s="54">
        <f t="shared" si="178"/>
        <v>0</v>
      </c>
      <c r="K433" s="54">
        <f t="shared" si="178"/>
        <v>0</v>
      </c>
    </row>
    <row r="434" spans="1:11" ht="11.25">
      <c r="A434" s="6"/>
      <c r="B434" s="17"/>
      <c r="C434" s="17"/>
      <c r="D434" s="17"/>
      <c r="E434" s="18"/>
      <c r="F434" s="18"/>
      <c r="G434" s="17"/>
      <c r="H434" s="19"/>
      <c r="I434" s="19"/>
      <c r="J434" s="19"/>
      <c r="K434" s="19"/>
    </row>
    <row r="435" spans="1:11" ht="11.25">
      <c r="A435" s="23" t="s">
        <v>8</v>
      </c>
      <c r="B435" s="24">
        <f>B426+B428+B430+B432</f>
        <v>33</v>
      </c>
      <c r="C435" s="24">
        <f aca="true" t="shared" si="179" ref="C435:K435">C426+C428+C430+C432</f>
        <v>33</v>
      </c>
      <c r="D435" s="24">
        <f t="shared" si="179"/>
        <v>37</v>
      </c>
      <c r="E435" s="24">
        <f t="shared" si="179"/>
        <v>29</v>
      </c>
      <c r="F435" s="24">
        <f t="shared" si="179"/>
        <v>30</v>
      </c>
      <c r="G435" s="24">
        <f t="shared" si="179"/>
        <v>20</v>
      </c>
      <c r="H435" s="24">
        <f t="shared" si="179"/>
        <v>23</v>
      </c>
      <c r="I435" s="24">
        <f t="shared" si="179"/>
        <v>41</v>
      </c>
      <c r="J435" s="24">
        <f t="shared" si="179"/>
        <v>20</v>
      </c>
      <c r="K435" s="24">
        <f t="shared" si="179"/>
        <v>20</v>
      </c>
    </row>
    <row r="436" spans="1:11" ht="11.25">
      <c r="A436" s="6"/>
      <c r="B436" s="17"/>
      <c r="C436" s="17"/>
      <c r="D436" s="18"/>
      <c r="E436" s="18"/>
      <c r="F436" s="18"/>
      <c r="G436" s="18"/>
      <c r="J436" s="69"/>
      <c r="K436" s="25">
        <f>SUM(B435:K435)</f>
        <v>286</v>
      </c>
    </row>
    <row r="437" spans="1:11" ht="11.25">
      <c r="A437" s="26" t="s">
        <v>80</v>
      </c>
      <c r="B437" s="27"/>
      <c r="C437" s="27"/>
      <c r="D437" s="28"/>
      <c r="E437" s="28"/>
      <c r="F437" s="27"/>
      <c r="G437" s="28"/>
      <c r="H437" s="28"/>
      <c r="I437" s="28"/>
      <c r="J437" s="28"/>
      <c r="K437" s="28"/>
    </row>
    <row r="438" spans="1:11" ht="11.25">
      <c r="A438" s="61" t="s">
        <v>54</v>
      </c>
      <c r="B438" s="17">
        <f>DCOUNTA(data!$A4:$N4822,B$4,tabulka!B$3:B$4)-B66-B222-B378-B390-B402-B414-B426</f>
        <v>53</v>
      </c>
      <c r="C438" s="17">
        <f>DCOUNTA(data!$A4:$N4822,C$4,tabulka!C$3:C$4)-C66-C222-C378-C390-C402-C414-C426</f>
        <v>52</v>
      </c>
      <c r="D438" s="17">
        <f>DCOUNTA(data!$A4:$N4822,D$4,tabulka!D$3:D$4)-D66-D222-D378-D390-D402-D414-D426</f>
        <v>56</v>
      </c>
      <c r="E438" s="17">
        <f>DCOUNTA(data!$A4:$N4822,E$4,tabulka!E$3:E$4)-E66-E222-E378-E390-E402-E414-E426</f>
        <v>53</v>
      </c>
      <c r="F438" s="17">
        <f>DCOUNTA(data!$A4:$N4822,F$4,tabulka!F$3:F$4)-F66-F222-F378-F390-F402-F414-F426</f>
        <v>48</v>
      </c>
      <c r="G438" s="17">
        <f>DCOUNTA(data!$A4:$N4822,G$4,tabulka!G$3:G$4)-G66-G222-G378-G390-G402-G414-G426</f>
        <v>28</v>
      </c>
      <c r="H438" s="17">
        <f>DCOUNTA(data!$A4:$N4822,H$4,tabulka!Z$3:Z$4)-DCOUNTA(data!$A4:$N2122,H$4,tabulka!Z$3:Z$4)-H378-H390-H402-H414-H426</f>
        <v>49</v>
      </c>
      <c r="I438" s="17">
        <f>DCOUNTA(data!$A4:$N4822,I$4,tabulka!AD$3:AD$4)-I378-I390-I402-I414-I426</f>
        <v>52</v>
      </c>
      <c r="J438" s="17">
        <f>DCOUNTA(data!$A4:$N4822,J$4,tabulka!AH$3:AH$4)-DCOUNTA(data!$A4:$N4380,J$4,tabulka!AH$3:AH$4)-J414-J426</f>
        <v>5</v>
      </c>
      <c r="K438" s="17">
        <f>DCOUNTA(data!$A4:$N4822,K$4,tabulka!AL$3:AL$4)-DCOUNTA(data!$A4:$N4380,K$4,tabulka!AL$3:AL$4)-K414-K426</f>
        <v>5</v>
      </c>
    </row>
    <row r="439" spans="1:11" ht="11.25">
      <c r="A439" s="62" t="s">
        <v>55</v>
      </c>
      <c r="B439" s="20">
        <f aca="true" t="shared" si="180" ref="B439:K439">B438/B447</f>
        <v>1</v>
      </c>
      <c r="C439" s="20">
        <f t="shared" si="180"/>
        <v>0.9811320754716981</v>
      </c>
      <c r="D439" s="20">
        <f t="shared" si="180"/>
        <v>1</v>
      </c>
      <c r="E439" s="20">
        <f t="shared" si="180"/>
        <v>1</v>
      </c>
      <c r="F439" s="20">
        <f t="shared" si="180"/>
        <v>0.9056603773584906</v>
      </c>
      <c r="G439" s="20">
        <f t="shared" si="180"/>
        <v>0.9655172413793104</v>
      </c>
      <c r="H439" s="20">
        <f t="shared" si="180"/>
        <v>0.8448275862068966</v>
      </c>
      <c r="I439" s="20">
        <f t="shared" si="180"/>
        <v>1</v>
      </c>
      <c r="J439" s="20">
        <f t="shared" si="180"/>
        <v>0.35714285714285715</v>
      </c>
      <c r="K439" s="20">
        <f t="shared" si="180"/>
        <v>0.35714285714285715</v>
      </c>
    </row>
    <row r="440" spans="1:11" ht="11.25">
      <c r="A440" s="63" t="s">
        <v>56</v>
      </c>
      <c r="B440" s="17">
        <f>DCOUNTA(data!$A4:$N4822,B$4,tabulka!H$3:H$4)-B68-B224-B380-B392-B404-B416-B428</f>
        <v>0</v>
      </c>
      <c r="C440" s="17">
        <f>DCOUNTA(data!$A4:$N4822,C$4,tabulka!I$3:I$4)-C68-C224-C380-C392-C404-C416-C428</f>
        <v>0</v>
      </c>
      <c r="D440" s="17">
        <f>DCOUNTA(data!$A4:$N4822,D$4,tabulka!J$3:J$4)-D68-D224-D380-D392-D404-D416-D428</f>
        <v>0</v>
      </c>
      <c r="E440" s="17">
        <f>DCOUNTA(data!$A4:$N4822,E$4,tabulka!K$3:K$4)-E68-E224-E380-E392-E404-E416-E428</f>
        <v>0</v>
      </c>
      <c r="F440" s="17">
        <f>DCOUNTA(data!$A4:$N4822,F$4,tabulka!L$3:L$4)-F68-F224-F380-F392-F404-F416-F428</f>
        <v>0</v>
      </c>
      <c r="G440" s="17">
        <f>DCOUNTA(data!$A4:$N4822,G$4,tabulka!M$3:M$4)-G68-G224-G380-G392-G404-G416-G428</f>
        <v>0</v>
      </c>
      <c r="H440" s="17">
        <f>DCOUNTA(data!$A4:$N4822,H$4,tabulka!AA$3:AA$4)-DCOUNTA(data!$A4:$N2122,H$4,tabulka!AA$3:AA$4)-H380-H392-H404-H416-H428</f>
        <v>8</v>
      </c>
      <c r="I440" s="17">
        <f>DCOUNTA(data!$A4:$N4822,I$4,tabulka!AE$3:AE$4)-I380-I392-I404-I416-I428</f>
        <v>0</v>
      </c>
      <c r="J440" s="17">
        <f>DCOUNTA(data!$A4:$N4822,J$4,tabulka!AI$3:AI$4)-DCOUNTA(data!$A4:$N4380,J$4,tabulka!AI$3:AI$4)-J416-J428</f>
        <v>9</v>
      </c>
      <c r="K440" s="17">
        <f>DCOUNTA(data!$A4:$N4822,K$4,tabulka!AM$3:AM$4)-DCOUNTA(data!$A4:$N4380,K$4,tabulka!AM$3:AM$4)-K416-K428</f>
        <v>9</v>
      </c>
    </row>
    <row r="441" spans="1:11" ht="11.25">
      <c r="A441" s="64" t="s">
        <v>57</v>
      </c>
      <c r="B441" s="21">
        <f aca="true" t="shared" si="181" ref="B441:K441">B440/B447</f>
        <v>0</v>
      </c>
      <c r="C441" s="21">
        <f t="shared" si="181"/>
        <v>0</v>
      </c>
      <c r="D441" s="21">
        <f t="shared" si="181"/>
        <v>0</v>
      </c>
      <c r="E441" s="21">
        <f t="shared" si="181"/>
        <v>0</v>
      </c>
      <c r="F441" s="21">
        <f t="shared" si="181"/>
        <v>0</v>
      </c>
      <c r="G441" s="21">
        <f t="shared" si="181"/>
        <v>0</v>
      </c>
      <c r="H441" s="21">
        <f t="shared" si="181"/>
        <v>0.13793103448275862</v>
      </c>
      <c r="I441" s="21">
        <f t="shared" si="181"/>
        <v>0</v>
      </c>
      <c r="J441" s="21">
        <f t="shared" si="181"/>
        <v>0.6428571428571429</v>
      </c>
      <c r="K441" s="21">
        <f t="shared" si="181"/>
        <v>0.6428571428571429</v>
      </c>
    </row>
    <row r="442" spans="1:11" ht="11.25">
      <c r="A442" s="83" t="s">
        <v>5</v>
      </c>
      <c r="B442" s="17">
        <f>DCOUNTA(data!$A4:$N4822,B$4,tabulka!N$3:N$4)-B70-B226-B382-B394-B406-B418-B430</f>
        <v>0</v>
      </c>
      <c r="C442" s="17">
        <f>DCOUNTA(data!$A4:$N4822,C$4,tabulka!O$3:O$4)-C70-C226-C382-C394-C406-C418-C430</f>
        <v>1</v>
      </c>
      <c r="D442" s="17">
        <f>DCOUNTA(data!$A4:$N4822,D$4,tabulka!P$3:P$4)-D70-D226-D382-D394-D406-D418-D430</f>
        <v>0</v>
      </c>
      <c r="E442" s="17">
        <f>DCOUNTA(data!$A4:$N4822,E$4,tabulka!Q$3:Q$4)-E70-E226-E382-E394-E406-E418-E430</f>
        <v>0</v>
      </c>
      <c r="F442" s="17">
        <f>DCOUNTA(data!$A4:$N4822,F$4,tabulka!R$3:R$4)-F70-F226-F382-F394-F406-F418-F430</f>
        <v>5</v>
      </c>
      <c r="G442" s="17">
        <f>DCOUNTA(data!$A4:$N4822,G$4,tabulka!S$3:S$4)-G70-G226-G382-G394-G406-G418-G430</f>
        <v>1</v>
      </c>
      <c r="H442" s="17">
        <f>DCOUNTA(data!$A4:$N4822,H$4,tabulka!AB$3:AB$4)-DCOUNTA(data!$A4:$N2122,H$4,tabulka!AB$3:AB$4)-H382-H394-H406-H418-H430</f>
        <v>0</v>
      </c>
      <c r="I442" s="17">
        <f>DCOUNTA(data!$A4:$N4822,I$4,tabulka!AF$3:AF$4)-I382-I394-I406-I418-I430</f>
        <v>0</v>
      </c>
      <c r="J442" s="17">
        <f>DCOUNTA(data!$A4:$N4822,J$4,tabulka!AJ$3:AJ$4)-DCOUNTA(data!$A4:$N4380,J$4,tabulka!AJ$3:AJ$4)-J418-J430</f>
        <v>0</v>
      </c>
      <c r="K442" s="17">
        <f>DCOUNTA(data!$A4:$N4822,K$4,tabulka!AN$3:AN$4)-DCOUNTA(data!$A4:$N4380,K$4,tabulka!AN$3:AN$4)-K418-K430</f>
        <v>0</v>
      </c>
    </row>
    <row r="443" spans="1:11" ht="11.25">
      <c r="A443" s="84"/>
      <c r="B443" s="22">
        <f aca="true" t="shared" si="182" ref="B443:K443">B442/B447</f>
        <v>0</v>
      </c>
      <c r="C443" s="22">
        <f t="shared" si="182"/>
        <v>0.018867924528301886</v>
      </c>
      <c r="D443" s="22">
        <f t="shared" si="182"/>
        <v>0</v>
      </c>
      <c r="E443" s="22">
        <f t="shared" si="182"/>
        <v>0</v>
      </c>
      <c r="F443" s="22">
        <f t="shared" si="182"/>
        <v>0.09433962264150944</v>
      </c>
      <c r="G443" s="22">
        <f t="shared" si="182"/>
        <v>0.034482758620689655</v>
      </c>
      <c r="H443" s="22">
        <f t="shared" si="182"/>
        <v>0</v>
      </c>
      <c r="I443" s="22">
        <f t="shared" si="182"/>
        <v>0</v>
      </c>
      <c r="J443" s="22">
        <f t="shared" si="182"/>
        <v>0</v>
      </c>
      <c r="K443" s="22">
        <f t="shared" si="182"/>
        <v>0</v>
      </c>
    </row>
    <row r="444" spans="1:11" ht="11.25">
      <c r="A444" s="66" t="s">
        <v>59</v>
      </c>
      <c r="B444" s="17">
        <f>DCOUNTA(data!$A4:$N4822,B$4,tabulka!T$3:T$4)-B72-B228-B384-B396-B408-B420-B432</f>
        <v>0</v>
      </c>
      <c r="C444" s="17">
        <f>DCOUNTA(data!$A4:$N4822,C$4,tabulka!U$3:U$4)-C72-C228-C384-C396-C408-C420-C432</f>
        <v>0</v>
      </c>
      <c r="D444" s="17">
        <f>DCOUNTA(data!$A4:$N4822,D$4,tabulka!V$3:V$4)-D72-D228-D384-D396-D408-D420-D432</f>
        <v>0</v>
      </c>
      <c r="E444" s="17">
        <f>DCOUNTA(data!$A4:$N4822,D$4,tabulka!V$3:V$4)-D72-D228-D384-D396-D408-D420-E432</f>
        <v>0</v>
      </c>
      <c r="F444" s="17">
        <f>DCOUNTA(data!$A4:$N4822,F$4,tabulka!X$3:X$4)-F72-F228-F384-F396-F408-F420-F432</f>
        <v>0</v>
      </c>
      <c r="G444" s="17">
        <f>DCOUNTA(data!$A4:$N4822,G$4,tabulka!Y$3:Y$4)-G72-G228-G384-G396-G408-G420-G432</f>
        <v>0</v>
      </c>
      <c r="H444" s="17">
        <f>DCOUNTA(data!$A4:$N4822,H$4,tabulka!AC$3:AC$4)-DCOUNTA(data!$A4:$N2122,H$4,tabulka!AC$3:AC$4)-H384-H396-H408-H420-H432</f>
        <v>1</v>
      </c>
      <c r="I444" s="17">
        <f>DCOUNTA(data!$A4:$N4822,I$4,tabulka!AG$3:AG$4)-I384-I396-I408-I420-I432</f>
        <v>0</v>
      </c>
      <c r="J444" s="17">
        <f>DCOUNTA(data!$A4:$N4822,J$4,tabulka!AK$3:AK$4)-DCOUNTA(data!$A4:$N4380,J$4,tabulka!AK$3:AK$4)-J420-J432</f>
        <v>0</v>
      </c>
      <c r="K444" s="17">
        <f>DCOUNTA(data!$A4:$N4822,K$4,tabulka!AO$3:AO$4)-DCOUNTA(data!$A4:$N4380,K$4,tabulka!AO$3:AO$4)-K420-K432</f>
        <v>0</v>
      </c>
    </row>
    <row r="445" spans="1:11" ht="11.25">
      <c r="A445" s="67" t="s">
        <v>58</v>
      </c>
      <c r="B445" s="54">
        <f aca="true" t="shared" si="183" ref="B445:K445">B444/B447</f>
        <v>0</v>
      </c>
      <c r="C445" s="54">
        <f t="shared" si="183"/>
        <v>0</v>
      </c>
      <c r="D445" s="54">
        <f t="shared" si="183"/>
        <v>0</v>
      </c>
      <c r="E445" s="54">
        <f t="shared" si="183"/>
        <v>0</v>
      </c>
      <c r="F445" s="54">
        <f t="shared" si="183"/>
        <v>0</v>
      </c>
      <c r="G445" s="54">
        <f t="shared" si="183"/>
        <v>0</v>
      </c>
      <c r="H445" s="54">
        <f t="shared" si="183"/>
        <v>0.017241379310344827</v>
      </c>
      <c r="I445" s="54">
        <f t="shared" si="183"/>
        <v>0</v>
      </c>
      <c r="J445" s="54">
        <f t="shared" si="183"/>
        <v>0</v>
      </c>
      <c r="K445" s="54">
        <f t="shared" si="183"/>
        <v>0</v>
      </c>
    </row>
    <row r="446" spans="1:11" ht="11.25">
      <c r="A446" s="6"/>
      <c r="B446" s="17"/>
      <c r="C446" s="17"/>
      <c r="D446" s="17"/>
      <c r="E446" s="18"/>
      <c r="F446" s="18"/>
      <c r="G446" s="17"/>
      <c r="H446" s="19"/>
      <c r="I446" s="19"/>
      <c r="J446" s="19"/>
      <c r="K446" s="19"/>
    </row>
    <row r="447" spans="1:11" ht="11.25">
      <c r="A447" s="23" t="s">
        <v>8</v>
      </c>
      <c r="B447" s="24">
        <f>B438+B440+B442+B444</f>
        <v>53</v>
      </c>
      <c r="C447" s="24">
        <f aca="true" t="shared" si="184" ref="C447:K447">C438+C440+C442+C444</f>
        <v>53</v>
      </c>
      <c r="D447" s="24">
        <f t="shared" si="184"/>
        <v>56</v>
      </c>
      <c r="E447" s="24">
        <f t="shared" si="184"/>
        <v>53</v>
      </c>
      <c r="F447" s="24">
        <f t="shared" si="184"/>
        <v>53</v>
      </c>
      <c r="G447" s="24">
        <f t="shared" si="184"/>
        <v>29</v>
      </c>
      <c r="H447" s="24">
        <f t="shared" si="184"/>
        <v>58</v>
      </c>
      <c r="I447" s="24">
        <f t="shared" si="184"/>
        <v>52</v>
      </c>
      <c r="J447" s="24">
        <f t="shared" si="184"/>
        <v>14</v>
      </c>
      <c r="K447" s="24">
        <f t="shared" si="184"/>
        <v>14</v>
      </c>
    </row>
    <row r="448" spans="1:11" ht="11.25">
      <c r="A448" s="6"/>
      <c r="B448" s="17"/>
      <c r="C448" s="17"/>
      <c r="D448" s="18"/>
      <c r="E448" s="18"/>
      <c r="F448" s="18"/>
      <c r="G448" s="18"/>
      <c r="J448" s="69"/>
      <c r="K448" s="25">
        <f>SUM(B447:K447)</f>
        <v>435</v>
      </c>
    </row>
    <row r="449" spans="1:11" ht="11.25">
      <c r="A449" s="26" t="s">
        <v>81</v>
      </c>
      <c r="B449" s="27"/>
      <c r="C449" s="27"/>
      <c r="D449" s="28"/>
      <c r="E449" s="28"/>
      <c r="F449" s="27"/>
      <c r="G449" s="28"/>
      <c r="H449" s="28"/>
      <c r="I449" s="28"/>
      <c r="J449" s="28"/>
      <c r="K449" s="28"/>
    </row>
    <row r="450" spans="1:11" ht="11.25">
      <c r="A450" s="61" t="s">
        <v>54</v>
      </c>
      <c r="B450" s="17">
        <f>DCOUNTA(data!$A4:$N4961,B$4,tabulka!B$3:B$4)-B66-B222-B378-B390-B402-B414-B426-B438</f>
        <v>30</v>
      </c>
      <c r="C450" s="17">
        <f>DCOUNTA(data!$A4:$N4961,C$4,tabulka!C$3:C$4)-C66-C222-C378-C390-C402-C414-C426-C438</f>
        <v>30</v>
      </c>
      <c r="D450" s="17">
        <f>DCOUNTA(data!$A4:$N4961,D$4,tabulka!D$3:D$4)-D66-D222-D378-D390-D402-D414-D426-D438</f>
        <v>24</v>
      </c>
      <c r="E450" s="17">
        <f>DCOUNTA(data!$A4:$N4961,E$4,tabulka!E$3:E$4)-E66-E222-E378-E390-E402-E414-E426-E438</f>
        <v>25</v>
      </c>
      <c r="F450" s="17">
        <f>DCOUNTA(data!$A4:$N4961,F$4,tabulka!F$3:F$4)-F66-F222-F378-F390-F402-F414-F426-F438</f>
        <v>24</v>
      </c>
      <c r="G450" s="17">
        <f>DCOUNTA(data!$A4:$N4961,G$4,tabulka!G$3:G$4)-G66-G222-G378-G390-G402-G414-G426-G438</f>
        <v>22</v>
      </c>
      <c r="H450" s="17">
        <f>DCOUNTA(data!$A4:$N4961,H$4,tabulka!Z$3:Z$4)-DCOUNTA(data!$A4:$N2122,H$4,tabulka!Z$3:Z$4)-H378-H390-H402-H414-H426-H438</f>
        <v>62</v>
      </c>
      <c r="I450" s="17">
        <f>DCOUNTA(data!$A4:$N4961,I$4,tabulka!AD$3:AD$4)-I378-I390-I402-I414-I426-I438</f>
        <v>23</v>
      </c>
      <c r="J450" s="17">
        <f>DCOUNTA(data!$A4:$N4961,J$4,tabulka!AH$3:AH$4)-DCOUNTA(data!$A4:$N4380,J$4,tabulka!AH$3:AH$4)-J414-J426-J438</f>
        <v>4</v>
      </c>
      <c r="K450" s="17">
        <f>DCOUNTA(data!$A4:$N4961,K$4,tabulka!AL$3:AL$4)-DCOUNTA(data!$A4:$N4380,K$4,tabulka!AL$3:AL$4)-K414-K426-K438</f>
        <v>4</v>
      </c>
    </row>
    <row r="451" spans="1:11" ht="11.25">
      <c r="A451" s="62" t="s">
        <v>55</v>
      </c>
      <c r="B451" s="20">
        <f aca="true" t="shared" si="185" ref="B451:K451">B450/B459</f>
        <v>1</v>
      </c>
      <c r="C451" s="20">
        <f t="shared" si="185"/>
        <v>1</v>
      </c>
      <c r="D451" s="20">
        <f t="shared" si="185"/>
        <v>1</v>
      </c>
      <c r="E451" s="20">
        <f t="shared" si="185"/>
        <v>1</v>
      </c>
      <c r="F451" s="20">
        <f t="shared" si="185"/>
        <v>0.96</v>
      </c>
      <c r="G451" s="20">
        <f t="shared" si="185"/>
        <v>1</v>
      </c>
      <c r="H451" s="20">
        <f t="shared" si="185"/>
        <v>0.8732394366197183</v>
      </c>
      <c r="I451" s="20">
        <f t="shared" si="185"/>
        <v>1</v>
      </c>
      <c r="J451" s="20">
        <f t="shared" si="185"/>
        <v>0.4</v>
      </c>
      <c r="K451" s="20">
        <f t="shared" si="185"/>
        <v>0.4</v>
      </c>
    </row>
    <row r="452" spans="1:11" ht="11.25">
      <c r="A452" s="63" t="s">
        <v>56</v>
      </c>
      <c r="B452" s="17">
        <f>DCOUNTA(data!$A4:$N4961,B$4,tabulka!H$3:H$4)-B68-B224-B380-B392-B404-B416-B428-B440</f>
        <v>0</v>
      </c>
      <c r="C452" s="17">
        <f>DCOUNTA(data!$A4:$N4961,C$4,tabulka!I$3:I$4)-C68-C224-C380-C392-C404-C416-C428-C440</f>
        <v>0</v>
      </c>
      <c r="D452" s="17">
        <f>DCOUNTA(data!$A4:$N4961,D$4,tabulka!J$3:J$4)-D68-D224-D380-D392-D404-D416-D428-D440</f>
        <v>0</v>
      </c>
      <c r="E452" s="17">
        <f>DCOUNTA(data!$A4:$N4961,E$4,tabulka!K$3:K$4)-E68-E224-E380-E392-E404-E416-E428-E440</f>
        <v>0</v>
      </c>
      <c r="F452" s="17">
        <f>DCOUNTA(data!$A4:$N4961,F$4,tabulka!L$3:L$4)-F68-F224-F380-F392-F404-F416-F428-F440</f>
        <v>0</v>
      </c>
      <c r="G452" s="17">
        <f>DCOUNTA(data!$A4:$N4961,G$4,tabulka!M$3:M$4)-G68-G224-G380-G392-G404-G416-G428-G440</f>
        <v>0</v>
      </c>
      <c r="H452" s="17">
        <f>DCOUNTA(data!$A4:$N4961,H$4,tabulka!AA$3:AA$4)-DCOUNTA(data!$A4:$N2122,H$4,tabulka!AA$3:AA$4)-H380-H392-H404-H416-H428-H440</f>
        <v>7</v>
      </c>
      <c r="I452" s="17">
        <f>DCOUNTA(data!$A4:$N4961,I$4,tabulka!AE$3:AE$4)-I380-I392-I404-I416-I428-I440</f>
        <v>0</v>
      </c>
      <c r="J452" s="17">
        <f>DCOUNTA(data!$A4:$N4961,J$4,tabulka!AI$3:AI$4)-DCOUNTA(data!$A4:$N4380,J$4,tabulka!AI$3:AI$4)-J416-J428-J440</f>
        <v>6</v>
      </c>
      <c r="K452" s="17">
        <f>DCOUNTA(data!$A4:$N4961,K$4,tabulka!AM$3:AM$4)-DCOUNTA(data!$A4:$N4380,K$4,tabulka!AM$3:AM$4)-K416-K428-K440</f>
        <v>6</v>
      </c>
    </row>
    <row r="453" spans="1:11" ht="11.25">
      <c r="A453" s="64" t="s">
        <v>57</v>
      </c>
      <c r="B453" s="21">
        <f aca="true" t="shared" si="186" ref="B453:K453">B452/B459</f>
        <v>0</v>
      </c>
      <c r="C453" s="21">
        <f t="shared" si="186"/>
        <v>0</v>
      </c>
      <c r="D453" s="21">
        <f t="shared" si="186"/>
        <v>0</v>
      </c>
      <c r="E453" s="21">
        <f t="shared" si="186"/>
        <v>0</v>
      </c>
      <c r="F453" s="21">
        <f t="shared" si="186"/>
        <v>0</v>
      </c>
      <c r="G453" s="21">
        <f t="shared" si="186"/>
        <v>0</v>
      </c>
      <c r="H453" s="21">
        <f t="shared" si="186"/>
        <v>0.09859154929577464</v>
      </c>
      <c r="I453" s="21">
        <f t="shared" si="186"/>
        <v>0</v>
      </c>
      <c r="J453" s="21">
        <f t="shared" si="186"/>
        <v>0.6</v>
      </c>
      <c r="K453" s="21">
        <f t="shared" si="186"/>
        <v>0.6</v>
      </c>
    </row>
    <row r="454" spans="1:11" ht="11.25">
      <c r="A454" s="83" t="s">
        <v>5</v>
      </c>
      <c r="B454" s="17">
        <f>DCOUNTA(data!$A4:$N4961,B$4,tabulka!N$3:N$4)-B70-B226-B382-B394-B406-B418-B430-B442</f>
        <v>0</v>
      </c>
      <c r="C454" s="17">
        <f>DCOUNTA(data!$A4:$N4961,C$4,tabulka!O$3:O$4)-C70-C226-C382-C394-C406-C418-C430-C442</f>
        <v>0</v>
      </c>
      <c r="D454" s="17">
        <f>DCOUNTA(data!$A4:$N4961,D$4,tabulka!P$3:P$4)-D70-D226-D382-D394-D406-D418-D430-D442</f>
        <v>0</v>
      </c>
      <c r="E454" s="17">
        <f>DCOUNTA(data!$A4:$N4961,E$4,tabulka!Q$3:Q$4)-E70-E226-E382-E394-E406-E418-E430-E442</f>
        <v>0</v>
      </c>
      <c r="F454" s="17">
        <f>DCOUNTA(data!$A4:$N4961,F$4,tabulka!R$3:R$4)-F70-F226-F382-F394-F406-F418-F430-F442</f>
        <v>1</v>
      </c>
      <c r="G454" s="17">
        <f>DCOUNTA(data!$A4:$N4961,G$4,tabulka!S$3:S$4)-G70-G226-G382-G394-G406-G418-G430-G442</f>
        <v>0</v>
      </c>
      <c r="H454" s="17">
        <f>DCOUNTA(data!$A4:$N4961,H$4,tabulka!AB$3:AB$4)-DCOUNTA(data!$A4:$N2122,H$4,tabulka!AB$3:AB$4)-H382-H394-H406-H418-H430-H442</f>
        <v>1</v>
      </c>
      <c r="I454" s="17">
        <f>DCOUNTA(data!$A4:$N4961,I$4,tabulka!AF$3:AF$4)-I382-I394-I406-I418-I430-I442</f>
        <v>0</v>
      </c>
      <c r="J454" s="17">
        <f>DCOUNTA(data!$A4:$N4961,J$4,tabulka!AJ$3:AJ$4)-DCOUNTA(data!$A4:$N4380,J$4,tabulka!AJ$3:AJ$4)-J418-J430-J442</f>
        <v>0</v>
      </c>
      <c r="K454" s="17">
        <f>DCOUNTA(data!$A4:$N4961,K$4,tabulka!AN$3:AN$4)-DCOUNTA(data!$A4:$N4380,K$4,tabulka!AN$3:AN$4)-K418-K430-K442</f>
        <v>0</v>
      </c>
    </row>
    <row r="455" spans="1:11" ht="11.25">
      <c r="A455" s="84"/>
      <c r="B455" s="22">
        <f aca="true" t="shared" si="187" ref="B455:K455">B454/B459</f>
        <v>0</v>
      </c>
      <c r="C455" s="22">
        <f t="shared" si="187"/>
        <v>0</v>
      </c>
      <c r="D455" s="22">
        <f t="shared" si="187"/>
        <v>0</v>
      </c>
      <c r="E455" s="22">
        <f t="shared" si="187"/>
        <v>0</v>
      </c>
      <c r="F455" s="22">
        <f t="shared" si="187"/>
        <v>0.04</v>
      </c>
      <c r="G455" s="22">
        <f t="shared" si="187"/>
        <v>0</v>
      </c>
      <c r="H455" s="22">
        <f t="shared" si="187"/>
        <v>0.014084507042253521</v>
      </c>
      <c r="I455" s="22">
        <f t="shared" si="187"/>
        <v>0</v>
      </c>
      <c r="J455" s="22">
        <f t="shared" si="187"/>
        <v>0</v>
      </c>
      <c r="K455" s="22">
        <f t="shared" si="187"/>
        <v>0</v>
      </c>
    </row>
    <row r="456" spans="1:11" ht="11.25">
      <c r="A456" s="66" t="s">
        <v>59</v>
      </c>
      <c r="B456" s="17">
        <f>DCOUNTA(data!$A4:$N4961,B$4,tabulka!T$3:T$4)-B72-B228-B384-B396-B408-B420-B432-B444</f>
        <v>0</v>
      </c>
      <c r="C456" s="17">
        <f>DCOUNTA(data!$A4:$N4961,C$4,tabulka!U$3:U$4)-C72-C228-C384-C396-C408-C420-C432-C444</f>
        <v>0</v>
      </c>
      <c r="D456" s="17">
        <f>DCOUNTA(data!$A4:$N4961,D$4,tabulka!V$3:V$4)-D72-D228-D384-D396-D408-D420-D432-D444</f>
        <v>0</v>
      </c>
      <c r="E456" s="17">
        <f>DCOUNTA(data!$A4:$N4961,D$4,tabulka!V$3:V$4)-D72-D228-D384-D396-D408-D420-E432-E444</f>
        <v>0</v>
      </c>
      <c r="F456" s="17">
        <f>DCOUNTA(data!$A4:$N4961,F$4,tabulka!X$3:X$4)-F72-F228-F384-F396-F408-F420-F432-F444</f>
        <v>0</v>
      </c>
      <c r="G456" s="17">
        <f>DCOUNTA(data!$A4:$N4961,G$4,tabulka!Y$3:Y$4)-G72-G228-G384-G396-G408-G420-G432-G444</f>
        <v>0</v>
      </c>
      <c r="H456" s="17">
        <f>DCOUNTA(data!$A4:$N4961,H$4,tabulka!AC$3:AC$4)-DCOUNTA(data!$A4:$N2122,H$4,tabulka!AC$3:AC$4)-H384-H396-H408-H420-H432-H444</f>
        <v>1</v>
      </c>
      <c r="I456" s="17">
        <f>DCOUNTA(data!$A4:$N4961,I$4,tabulka!AG$3:AG$4)-I384-I396-I408-I420-I432-I444</f>
        <v>0</v>
      </c>
      <c r="J456" s="17">
        <f>DCOUNTA(data!$A4:$N4961,J$4,tabulka!AK$3:AK$4)-DCOUNTA(data!$A4:$N4380,J$4,tabulka!AK$3:AK$4)-J420-J432-J444</f>
        <v>0</v>
      </c>
      <c r="K456" s="17">
        <f>DCOUNTA(data!$A4:$N4961,K$4,tabulka!AO$3:AO$4)-DCOUNTA(data!$A4:$N4380,K$4,tabulka!AO$3:AO$4)-K420-K432-K444</f>
        <v>0</v>
      </c>
    </row>
    <row r="457" spans="1:11" ht="11.25">
      <c r="A457" s="67" t="s">
        <v>58</v>
      </c>
      <c r="B457" s="54">
        <f aca="true" t="shared" si="188" ref="B457:K457">B456/B459</f>
        <v>0</v>
      </c>
      <c r="C457" s="54">
        <f t="shared" si="188"/>
        <v>0</v>
      </c>
      <c r="D457" s="54">
        <f t="shared" si="188"/>
        <v>0</v>
      </c>
      <c r="E457" s="54">
        <f t="shared" si="188"/>
        <v>0</v>
      </c>
      <c r="F457" s="54">
        <f t="shared" si="188"/>
        <v>0</v>
      </c>
      <c r="G457" s="54">
        <f t="shared" si="188"/>
        <v>0</v>
      </c>
      <c r="H457" s="54">
        <f t="shared" si="188"/>
        <v>0.014084507042253521</v>
      </c>
      <c r="I457" s="54">
        <f t="shared" si="188"/>
        <v>0</v>
      </c>
      <c r="J457" s="54">
        <f t="shared" si="188"/>
        <v>0</v>
      </c>
      <c r="K457" s="54">
        <f t="shared" si="188"/>
        <v>0</v>
      </c>
    </row>
    <row r="458" spans="1:11" ht="11.25">
      <c r="A458" s="6"/>
      <c r="B458" s="17"/>
      <c r="C458" s="17"/>
      <c r="D458" s="17"/>
      <c r="E458" s="18"/>
      <c r="F458" s="18"/>
      <c r="G458" s="17"/>
      <c r="H458" s="19"/>
      <c r="I458" s="19"/>
      <c r="J458" s="19"/>
      <c r="K458" s="19"/>
    </row>
    <row r="459" spans="1:11" ht="11.25">
      <c r="A459" s="23" t="s">
        <v>8</v>
      </c>
      <c r="B459" s="24">
        <f>B450+B452+B454+B456</f>
        <v>30</v>
      </c>
      <c r="C459" s="24">
        <f aca="true" t="shared" si="189" ref="C459:K459">C450+C452+C454+C456</f>
        <v>30</v>
      </c>
      <c r="D459" s="24">
        <f t="shared" si="189"/>
        <v>24</v>
      </c>
      <c r="E459" s="24">
        <f t="shared" si="189"/>
        <v>25</v>
      </c>
      <c r="F459" s="24">
        <f t="shared" si="189"/>
        <v>25</v>
      </c>
      <c r="G459" s="24">
        <f t="shared" si="189"/>
        <v>22</v>
      </c>
      <c r="H459" s="24">
        <f t="shared" si="189"/>
        <v>71</v>
      </c>
      <c r="I459" s="24">
        <f t="shared" si="189"/>
        <v>23</v>
      </c>
      <c r="J459" s="24">
        <f t="shared" si="189"/>
        <v>10</v>
      </c>
      <c r="K459" s="24">
        <f t="shared" si="189"/>
        <v>10</v>
      </c>
    </row>
    <row r="460" spans="1:11" ht="11.25">
      <c r="A460" s="6"/>
      <c r="B460" s="17"/>
      <c r="C460" s="17"/>
      <c r="D460" s="18"/>
      <c r="E460" s="18"/>
      <c r="F460" s="18"/>
      <c r="G460" s="18"/>
      <c r="J460" s="69"/>
      <c r="K460" s="25">
        <f>SUM(B459:K459)</f>
        <v>270</v>
      </c>
    </row>
    <row r="461" spans="1:11" ht="11.25">
      <c r="A461" s="26" t="s">
        <v>82</v>
      </c>
      <c r="B461" s="27"/>
      <c r="C461" s="27"/>
      <c r="D461" s="28"/>
      <c r="E461" s="28"/>
      <c r="F461" s="27"/>
      <c r="G461" s="28"/>
      <c r="H461" s="28"/>
      <c r="I461" s="28"/>
      <c r="J461" s="28"/>
      <c r="K461" s="28"/>
    </row>
    <row r="462" spans="1:11" ht="11.25">
      <c r="A462" s="61" t="s">
        <v>54</v>
      </c>
      <c r="B462" s="17">
        <f>DCOUNTA(data!$A4:$N5012,B$4,tabulka!B$3:B$4)-B66-B222-B378-B390-B402-B414-B426-B438-B450</f>
        <v>22</v>
      </c>
      <c r="C462" s="17">
        <f>DCOUNTA(data!$A4:$N5012,C$4,tabulka!C$3:C$4)-C66-C222-C378-C390-C402-C414-C426-C438-C450</f>
        <v>11</v>
      </c>
      <c r="D462" s="17">
        <f>DCOUNTA(data!$A4:$N5012,D$4,tabulka!D$3:D$4)-D66-D222-D378-D390-D402-D414-D426-D438-D450</f>
        <v>8</v>
      </c>
      <c r="E462" s="17">
        <f>DCOUNTA(data!$A4:$N5012,E$4,tabulka!E$3:E$4)-E66-E222-E378-E390-E402-E414-E426-E438-E450</f>
        <v>6</v>
      </c>
      <c r="F462" s="17">
        <f>DCOUNTA(data!$A4:$N5012,F$4,tabulka!F$3:F$4)-F66-F222-F378-F390-F402-F414-F426-F438-F450</f>
        <v>5</v>
      </c>
      <c r="G462" s="17">
        <f>DCOUNTA(data!$A4:$N5012,G$4,tabulka!G$3:G$4)-G66-G222-G378-G390-G402-G414-G426-G438-G450</f>
        <v>0</v>
      </c>
      <c r="H462" s="17">
        <f>DCOUNTA(data!$A4:$N5012,H$4,tabulka!Z$3:Z$4)-DCOUNTA(data!$A4:$N2122,H$4,tabulka!Z$3:Z$4)-H378-H390-H402-H414-H426-H438-H450</f>
        <v>0</v>
      </c>
      <c r="I462" s="17">
        <f>DCOUNTA(data!$A4:$N5012,I$4,tabulka!AD$3:AD$4)-I378-I390-I402-I414-I426-I438-I450</f>
        <v>11</v>
      </c>
      <c r="J462" s="17">
        <f>DCOUNTA(data!$A4:$N5012,J$4,tabulka!AH$3:AH$4)-DCOUNTA(data!$A4:$N4380,J$4,tabulka!AH$3:AH$4)-J414-J426-J438-J450</f>
        <v>3</v>
      </c>
      <c r="K462" s="17">
        <f>DCOUNTA(data!$A4:$N5012,K$4,tabulka!AL$3:AL$4)-DCOUNTA(data!$A4:$N4380,K$4,tabulka!AL$3:AL$4)-K414-K426-K438-K450</f>
        <v>3</v>
      </c>
    </row>
    <row r="463" spans="1:11" ht="11.25">
      <c r="A463" s="62" t="s">
        <v>55</v>
      </c>
      <c r="B463" s="20">
        <f aca="true" t="shared" si="190" ref="B463:K463">B462/B471</f>
        <v>1</v>
      </c>
      <c r="C463" s="20">
        <f t="shared" si="190"/>
        <v>0.5238095238095238</v>
      </c>
      <c r="D463" s="20">
        <f t="shared" si="190"/>
        <v>0.8888888888888888</v>
      </c>
      <c r="E463" s="20">
        <f t="shared" si="190"/>
        <v>1</v>
      </c>
      <c r="F463" s="20">
        <f t="shared" si="190"/>
        <v>0.8333333333333334</v>
      </c>
      <c r="G463" s="20" t="e">
        <f t="shared" si="190"/>
        <v>#DIV/0!</v>
      </c>
      <c r="H463" s="20" t="e">
        <f t="shared" si="190"/>
        <v>#DIV/0!</v>
      </c>
      <c r="I463" s="20">
        <f t="shared" si="190"/>
        <v>1</v>
      </c>
      <c r="J463" s="20">
        <f t="shared" si="190"/>
        <v>0.15</v>
      </c>
      <c r="K463" s="20">
        <f t="shared" si="190"/>
        <v>0.15789473684210525</v>
      </c>
    </row>
    <row r="464" spans="1:11" ht="11.25">
      <c r="A464" s="63" t="s">
        <v>56</v>
      </c>
      <c r="B464" s="17">
        <f>DCOUNTA(data!$A4:$N5012,B$4,tabulka!H$3:H$4)-B68-B224-B380-B392-B404-B416-B428-B440-B452</f>
        <v>0</v>
      </c>
      <c r="C464" s="17">
        <f>DCOUNTA(data!$A4:$N5012,C$4,tabulka!I$3:I$4)-C68-C224-C380-C392-C404-C416-C428-C440-C452</f>
        <v>10</v>
      </c>
      <c r="D464" s="17">
        <f>DCOUNTA(data!$A4:$N5012,D$4,tabulka!J$3:J$4)-D68-D224-D380-D392-D404-D416-D428-D440-D452</f>
        <v>1</v>
      </c>
      <c r="E464" s="17">
        <f>DCOUNTA(data!$A4:$N5012,E$4,tabulka!K$3:K$4)-E68-E224-E380-E392-E404-E416-E428-E440-E452</f>
        <v>0</v>
      </c>
      <c r="F464" s="17">
        <f>DCOUNTA(data!$A4:$N5012,F$4,tabulka!L$3:L$4)-F68-F224-F380-F392-F404-F416-F428-F440-F452</f>
        <v>0</v>
      </c>
      <c r="G464" s="17">
        <f>DCOUNTA(data!$A4:$N5012,G$4,tabulka!M$3:M$4)-G68-G224-G380-G392-G404-G416-G428-G440-G452</f>
        <v>0</v>
      </c>
      <c r="H464" s="17">
        <f>DCOUNTA(data!$A4:$N5012,H$4,tabulka!AA$3:AA$4)-DCOUNTA(data!$A4:$N2122,H$4,tabulka!AA$3:AA$4)-H380-H392-H404-H416-H428-H440-H452</f>
        <v>0</v>
      </c>
      <c r="I464" s="17">
        <f>DCOUNTA(data!$A4:$N5012,I$4,tabulka!AE$3:AE$4)-I380-I392-I404-I416-I428-I440-I452</f>
        <v>0</v>
      </c>
      <c r="J464" s="17">
        <f>DCOUNTA(data!$A4:$N5012,J$4,tabulka!AI$3:AI$4)-DCOUNTA(data!$A4:$N4380,J$4,tabulka!AI$3:AI$4)-J416-J428-J440-J452</f>
        <v>16</v>
      </c>
      <c r="K464" s="17">
        <f>DCOUNTA(data!$A4:$N5012,K$4,tabulka!AM$3:AM$4)-DCOUNTA(data!$A4:$N4380,K$4,tabulka!AM$3:AM$4)-K416-K428-K440-K452</f>
        <v>16</v>
      </c>
    </row>
    <row r="465" spans="1:11" ht="11.25">
      <c r="A465" s="64" t="s">
        <v>57</v>
      </c>
      <c r="B465" s="21">
        <f aca="true" t="shared" si="191" ref="B465:K465">B464/B471</f>
        <v>0</v>
      </c>
      <c r="C465" s="21">
        <f t="shared" si="191"/>
        <v>0.47619047619047616</v>
      </c>
      <c r="D465" s="21">
        <f t="shared" si="191"/>
        <v>0.1111111111111111</v>
      </c>
      <c r="E465" s="21">
        <f t="shared" si="191"/>
        <v>0</v>
      </c>
      <c r="F465" s="21">
        <f t="shared" si="191"/>
        <v>0</v>
      </c>
      <c r="G465" s="21" t="e">
        <f t="shared" si="191"/>
        <v>#DIV/0!</v>
      </c>
      <c r="H465" s="21" t="e">
        <f t="shared" si="191"/>
        <v>#DIV/0!</v>
      </c>
      <c r="I465" s="21">
        <f t="shared" si="191"/>
        <v>0</v>
      </c>
      <c r="J465" s="21">
        <f t="shared" si="191"/>
        <v>0.8</v>
      </c>
      <c r="K465" s="21">
        <f t="shared" si="191"/>
        <v>0.8421052631578947</v>
      </c>
    </row>
    <row r="466" spans="1:11" ht="11.25">
      <c r="A466" s="83" t="s">
        <v>5</v>
      </c>
      <c r="B466" s="17">
        <f>DCOUNTA(data!$A4:$N5012,B$4,tabulka!N$3:N$4)-B70-B226-B382-B394-B406-B418-B430-B442-B454</f>
        <v>0</v>
      </c>
      <c r="C466" s="17">
        <f>DCOUNTA(data!$A4:$N5012,C$4,tabulka!O$3:O$4)-C70-C226-C382-C394-C406-C418-C430-C442-C454</f>
        <v>0</v>
      </c>
      <c r="D466" s="17">
        <f>DCOUNTA(data!$A4:$N5012,D$4,tabulka!P$3:P$4)-D70-D226-D382-D394-D406-D418-D430-D442-D454</f>
        <v>0</v>
      </c>
      <c r="E466" s="17">
        <f>DCOUNTA(data!$A4:$N5012,E$4,tabulka!Q$3:Q$4)-E70-E226-E382-E394-E406-E418-E430-E442-E454</f>
        <v>0</v>
      </c>
      <c r="F466" s="17">
        <f>DCOUNTA(data!$A4:$N5012,F$4,tabulka!R$3:R$4)-F70-F226-F382-F394-F406-F418-F430-F442-F454</f>
        <v>1</v>
      </c>
      <c r="G466" s="17">
        <f>DCOUNTA(data!$A4:$N5012,G$4,tabulka!S$3:S$4)-G70-G226-G382-G394-G406-G418-G430-G442-G454</f>
        <v>0</v>
      </c>
      <c r="H466" s="17">
        <f>DCOUNTA(data!$A4:$N5012,H$4,tabulka!AB$3:AB$4)-DCOUNTA(data!$A4:$N2122,H$4,tabulka!AB$3:AB$4)-H382-H394-H406-H418-H430-H442-H454</f>
        <v>0</v>
      </c>
      <c r="I466" s="17">
        <f>DCOUNTA(data!$A4:$N5012,I$4,tabulka!AF$3:AF$4)-I382-I394-I406-I418-I430-I442-I454</f>
        <v>0</v>
      </c>
      <c r="J466" s="17">
        <f>DCOUNTA(data!$A4:$N5012,J$4,tabulka!AJ$3:AJ$4)-DCOUNTA(data!$A4:$N4380,J$4,tabulka!AJ$3:AJ$4)-J418-J430-J442-J454</f>
        <v>1</v>
      </c>
      <c r="K466" s="17">
        <f>DCOUNTA(data!$A4:$N5012,K$4,tabulka!AN$3:AN$4)-DCOUNTA(data!$A4:$N4380,K$4,tabulka!AN$3:AN$4)-K418-K430-K442-K454</f>
        <v>0</v>
      </c>
    </row>
    <row r="467" spans="1:11" ht="11.25">
      <c r="A467" s="84"/>
      <c r="B467" s="22">
        <f aca="true" t="shared" si="192" ref="B467:K467">B466/B471</f>
        <v>0</v>
      </c>
      <c r="C467" s="22">
        <f t="shared" si="192"/>
        <v>0</v>
      </c>
      <c r="D467" s="22">
        <f t="shared" si="192"/>
        <v>0</v>
      </c>
      <c r="E467" s="22">
        <f t="shared" si="192"/>
        <v>0</v>
      </c>
      <c r="F467" s="22">
        <f t="shared" si="192"/>
        <v>0.16666666666666666</v>
      </c>
      <c r="G467" s="22" t="e">
        <f t="shared" si="192"/>
        <v>#DIV/0!</v>
      </c>
      <c r="H467" s="22" t="e">
        <f t="shared" si="192"/>
        <v>#DIV/0!</v>
      </c>
      <c r="I467" s="22">
        <f t="shared" si="192"/>
        <v>0</v>
      </c>
      <c r="J467" s="22">
        <f t="shared" si="192"/>
        <v>0.05</v>
      </c>
      <c r="K467" s="22">
        <f t="shared" si="192"/>
        <v>0</v>
      </c>
    </row>
    <row r="468" spans="1:11" ht="11.25">
      <c r="A468" s="66" t="s">
        <v>59</v>
      </c>
      <c r="B468" s="17">
        <f>DCOUNTA(data!$A4:$N5012,B$4,tabulka!T$3:T$4)-B72-B228-B384-B396-B408-B420-B432-B444-B456</f>
        <v>0</v>
      </c>
      <c r="C468" s="17">
        <f>DCOUNTA(data!$A4:$N5012,C$4,tabulka!U$3:U$4)-C72-C228-C384-C396-C408-C420-C432-C444-C456</f>
        <v>0</v>
      </c>
      <c r="D468" s="17">
        <f>DCOUNTA(data!$A4:$N5012,D$4,tabulka!V$3:V$4)-D72-D228-D384-D396-D408-D420-D432-D444-D456</f>
        <v>0</v>
      </c>
      <c r="E468" s="17">
        <f>DCOUNTA(data!$A4:$N5012,D$4,tabulka!V$3:V$4)-D72-D228-D384-D396-D408-D420-E432-E444-E456</f>
        <v>0</v>
      </c>
      <c r="F468" s="17">
        <f>DCOUNTA(data!$A4:$N5012,F$4,tabulka!X$3:X$4)-F72-F228-F384-F396-F408-F420-F432-F444-F456</f>
        <v>0</v>
      </c>
      <c r="G468" s="17">
        <f>DCOUNTA(data!$A4:$N5012,G$4,tabulka!Y$3:Y$4)-G72-G228-G384-G396-G408-G420-G432-G444-G456</f>
        <v>0</v>
      </c>
      <c r="H468" s="17">
        <f>DCOUNTA(data!$A4:$N5012,H$4,tabulka!AC$3:AC$4)-DCOUNTA(data!$A4:$N2122,H$4,tabulka!AC$3:AC$4)-H384-H396-H408-H420-H432-H444-H456</f>
        <v>0</v>
      </c>
      <c r="I468" s="17">
        <f>DCOUNTA(data!$A4:$N5012,I$4,tabulka!AG$3:AG$4)-I384-I396-I408-I420-I432-I444-I456</f>
        <v>0</v>
      </c>
      <c r="J468" s="17">
        <f>DCOUNTA(data!$A4:$N5012,J$4,tabulka!AK$3:AK$4)-DCOUNTA(data!$A4:$N4380,J$4,tabulka!AK$3:AK$4)-J420-J432-J444-J456</f>
        <v>0</v>
      </c>
      <c r="K468" s="17">
        <f>DCOUNTA(data!$A4:$N5012,K$4,tabulka!AO$3:AO$4)-DCOUNTA(data!$A4:$N4380,K$4,tabulka!AO$3:AO$4)-K420-K432-K444-K456</f>
        <v>0</v>
      </c>
    </row>
    <row r="469" spans="1:11" ht="11.25">
      <c r="A469" s="67" t="s">
        <v>58</v>
      </c>
      <c r="B469" s="54">
        <f aca="true" t="shared" si="193" ref="B469:K469">B468/B471</f>
        <v>0</v>
      </c>
      <c r="C469" s="54">
        <f t="shared" si="193"/>
        <v>0</v>
      </c>
      <c r="D469" s="54">
        <f t="shared" si="193"/>
        <v>0</v>
      </c>
      <c r="E469" s="54">
        <f t="shared" si="193"/>
        <v>0</v>
      </c>
      <c r="F469" s="54">
        <f t="shared" si="193"/>
        <v>0</v>
      </c>
      <c r="G469" s="54" t="e">
        <f t="shared" si="193"/>
        <v>#DIV/0!</v>
      </c>
      <c r="H469" s="54" t="e">
        <f t="shared" si="193"/>
        <v>#DIV/0!</v>
      </c>
      <c r="I469" s="54">
        <f t="shared" si="193"/>
        <v>0</v>
      </c>
      <c r="J469" s="54">
        <f t="shared" si="193"/>
        <v>0</v>
      </c>
      <c r="K469" s="54">
        <f t="shared" si="193"/>
        <v>0</v>
      </c>
    </row>
    <row r="470" spans="1:11" ht="11.25">
      <c r="A470" s="6"/>
      <c r="B470" s="17"/>
      <c r="C470" s="17"/>
      <c r="D470" s="17"/>
      <c r="E470" s="18"/>
      <c r="F470" s="18"/>
      <c r="G470" s="17"/>
      <c r="H470" s="19"/>
      <c r="I470" s="19"/>
      <c r="J470" s="19"/>
      <c r="K470" s="19"/>
    </row>
    <row r="471" spans="1:11" ht="11.25">
      <c r="A471" s="23" t="s">
        <v>8</v>
      </c>
      <c r="B471" s="24">
        <f>B462+B464+B466+B468</f>
        <v>22</v>
      </c>
      <c r="C471" s="24">
        <f aca="true" t="shared" si="194" ref="C471:K471">C462+C464+C466+C468</f>
        <v>21</v>
      </c>
      <c r="D471" s="24">
        <f t="shared" si="194"/>
        <v>9</v>
      </c>
      <c r="E471" s="24">
        <f t="shared" si="194"/>
        <v>6</v>
      </c>
      <c r="F471" s="24">
        <f t="shared" si="194"/>
        <v>6</v>
      </c>
      <c r="G471" s="24">
        <f t="shared" si="194"/>
        <v>0</v>
      </c>
      <c r="H471" s="24">
        <f t="shared" si="194"/>
        <v>0</v>
      </c>
      <c r="I471" s="24">
        <f t="shared" si="194"/>
        <v>11</v>
      </c>
      <c r="J471" s="24">
        <f t="shared" si="194"/>
        <v>20</v>
      </c>
      <c r="K471" s="24">
        <f t="shared" si="194"/>
        <v>19</v>
      </c>
    </row>
    <row r="472" spans="1:11" ht="11.25">
      <c r="A472" s="6"/>
      <c r="B472" s="17"/>
      <c r="C472" s="17"/>
      <c r="D472" s="18"/>
      <c r="E472" s="18"/>
      <c r="F472" s="18"/>
      <c r="G472" s="18"/>
      <c r="J472" s="69"/>
      <c r="K472" s="25">
        <f>SUM(B471:K471)</f>
        <v>114</v>
      </c>
    </row>
    <row r="473" spans="1:11" ht="11.25">
      <c r="A473" s="26" t="s">
        <v>83</v>
      </c>
      <c r="B473" s="27"/>
      <c r="C473" s="27"/>
      <c r="D473" s="28"/>
      <c r="E473" s="28"/>
      <c r="F473" s="27"/>
      <c r="G473" s="28"/>
      <c r="H473" s="28"/>
      <c r="I473" s="28"/>
      <c r="J473" s="28"/>
      <c r="K473" s="28"/>
    </row>
    <row r="474" spans="1:11" ht="11.25">
      <c r="A474" s="61" t="s">
        <v>54</v>
      </c>
      <c r="B474" s="17">
        <f>DCOUNTA(data!$A4:$N5086,B$4,tabulka!B$3:B$4)-B66-B222-B378-B390-B402-B414-B426-B438-B450-B462</f>
        <v>30</v>
      </c>
      <c r="C474" s="17">
        <f>DCOUNTA(data!$A4:$N5086,C$4,tabulka!C$3:C$4)-C66-C222-C378-C390-C402-C414-C426-C438-C450-C462</f>
        <v>31</v>
      </c>
      <c r="D474" s="17">
        <f>DCOUNTA(data!$A4:$N5086,D$4,tabulka!D$3:D$4)-D66-D222-D378-D390-D402-D414-D426-D438-D450-D462</f>
        <v>34</v>
      </c>
      <c r="E474" s="17">
        <f>DCOUNTA(data!$A4:$N5086,E$4,tabulka!E$3:E$4)-E66-E222-E378-E390-E402-E414-E426-E438-E450-E462</f>
        <v>37</v>
      </c>
      <c r="F474" s="17">
        <f>DCOUNTA(data!$A4:$N5086,F$4,tabulka!F$3:F$4)-F66-F222-F378-F390-F402-F414-F426-F438-F450-F462</f>
        <v>37</v>
      </c>
      <c r="G474" s="17">
        <f>DCOUNTA(data!$A4:$N5086,G$4,tabulka!G$3:G$4)-G66-G222-G378-G390-G402-G414-G426-G438-G450-G462</f>
        <v>0</v>
      </c>
      <c r="H474" s="17">
        <f>DCOUNTA(data!$A4:$N5086,H$4,tabulka!Z$3:Z$4)-DCOUNTA(data!$A4:$N2122,H$4,tabulka!Z$3:Z$4)-H378-H390-H402-H414-H426-H438-H450-H462</f>
        <v>0</v>
      </c>
      <c r="I474" s="17">
        <f>DCOUNTA(data!$A4:$N5086,I$4,tabulka!AD$3:AD$4)-I378-I390-I402-I414-I426-I438-I450-I462</f>
        <v>32</v>
      </c>
      <c r="J474" s="17">
        <f>DCOUNTA(data!$A4:$N5086,J$4,tabulka!AH$3:AH$4)-DCOUNTA(data!$A4:$N4380,J$4,tabulka!AH$3:AH$4)-J414-J426-J438-J450-J462</f>
        <v>1</v>
      </c>
      <c r="K474" s="17">
        <f>DCOUNTA(data!$A4:$N5086,K$4,tabulka!AL$3:AL$4)-DCOUNTA(data!$A4:$N4380,K$4,tabulka!AL$3:AL$4)-K414-K426-K438-K450-K462</f>
        <v>1</v>
      </c>
    </row>
    <row r="475" spans="1:11" ht="11.25">
      <c r="A475" s="62" t="s">
        <v>55</v>
      </c>
      <c r="B475" s="20">
        <f aca="true" t="shared" si="195" ref="B475:K475">B474/B483</f>
        <v>1</v>
      </c>
      <c r="C475" s="20">
        <f t="shared" si="195"/>
        <v>0.96875</v>
      </c>
      <c r="D475" s="20">
        <f t="shared" si="195"/>
        <v>0.9714285714285714</v>
      </c>
      <c r="E475" s="20">
        <f t="shared" si="195"/>
        <v>1</v>
      </c>
      <c r="F475" s="20">
        <f t="shared" si="195"/>
        <v>1</v>
      </c>
      <c r="G475" s="20" t="e">
        <f t="shared" si="195"/>
        <v>#DIV/0!</v>
      </c>
      <c r="H475" s="20" t="e">
        <f t="shared" si="195"/>
        <v>#DIV/0!</v>
      </c>
      <c r="I475" s="20">
        <f t="shared" si="195"/>
        <v>1</v>
      </c>
      <c r="J475" s="20">
        <f t="shared" si="195"/>
        <v>0.2</v>
      </c>
      <c r="K475" s="20">
        <f t="shared" si="195"/>
        <v>0.2</v>
      </c>
    </row>
    <row r="476" spans="1:11" ht="11.25">
      <c r="A476" s="63" t="s">
        <v>56</v>
      </c>
      <c r="B476" s="17">
        <f>DCOUNTA(data!$A4:$N5086,B$4,tabulka!H$3:H$4)-B68-B224-B380-B392-B404-B416-B428-B440-B452-B464</f>
        <v>0</v>
      </c>
      <c r="C476" s="17">
        <f>DCOUNTA(data!$A4:$N5086,C$4,tabulka!I$3:I$4)-C68-C224-C380-C392-C404-C416-C428-C440-C452-C464</f>
        <v>0</v>
      </c>
      <c r="D476" s="17">
        <f>DCOUNTA(data!$A4:$N5086,D$4,tabulka!J$3:J$4)-D68-D224-D380-D392-D404-D416-D428-D440-D452-D464</f>
        <v>0</v>
      </c>
      <c r="E476" s="17">
        <f>DCOUNTA(data!$A4:$N5086,E$4,tabulka!K$3:K$4)-E68-E224-E380-E392-E404-E416-E428-E440-E452-E464</f>
        <v>0</v>
      </c>
      <c r="F476" s="17">
        <f>DCOUNTA(data!$A4:$N5086,F$4,tabulka!L$3:L$4)-F68-F224-F380-F392-F404-F416-F428-F440-F452-F464</f>
        <v>0</v>
      </c>
      <c r="G476" s="17">
        <f>DCOUNTA(data!$A4:$N5086,G$4,tabulka!M$3:M$4)-G68-G224-G380-G392-G404-G416-G428-G440-G452-G464</f>
        <v>0</v>
      </c>
      <c r="H476" s="17">
        <f>DCOUNTA(data!$A4:$N5086,H$4,tabulka!AA$3:AA$4)-DCOUNTA(data!$A4:$N2122,H$4,tabulka!AA$3:AA$4)-H380-H392-H404-H416-H428-H440-H452-H464</f>
        <v>0</v>
      </c>
      <c r="I476" s="17">
        <f>DCOUNTA(data!$A4:$N5086,I$4,tabulka!AE$3:AE$4)-I380-I392-I404-I416-I428-I440-I452-I464</f>
        <v>0</v>
      </c>
      <c r="J476" s="17">
        <f>DCOUNTA(data!$A4:$N5086,J$4,tabulka!AI$3:AI$4)-DCOUNTA(data!$A4:$N4380,J$4,tabulka!AI$3:AI$4)-J416-J428-J440-J452-J464</f>
        <v>4</v>
      </c>
      <c r="K476" s="17">
        <f>DCOUNTA(data!$A4:$N5086,J$4,tabulka!AI$3:AI$4)-DCOUNTA(data!$A4:$N4380,J$4,tabulka!AI$3:AI$4)-J416-J428-J440-J452-K464</f>
        <v>4</v>
      </c>
    </row>
    <row r="477" spans="1:11" ht="11.25">
      <c r="A477" s="64" t="s">
        <v>57</v>
      </c>
      <c r="B477" s="21">
        <f aca="true" t="shared" si="196" ref="B477:K477">B476/B483</f>
        <v>0</v>
      </c>
      <c r="C477" s="21">
        <f t="shared" si="196"/>
        <v>0</v>
      </c>
      <c r="D477" s="21">
        <f t="shared" si="196"/>
        <v>0</v>
      </c>
      <c r="E477" s="21">
        <f t="shared" si="196"/>
        <v>0</v>
      </c>
      <c r="F477" s="21">
        <f t="shared" si="196"/>
        <v>0</v>
      </c>
      <c r="G477" s="21" t="e">
        <f t="shared" si="196"/>
        <v>#DIV/0!</v>
      </c>
      <c r="H477" s="21" t="e">
        <f t="shared" si="196"/>
        <v>#DIV/0!</v>
      </c>
      <c r="I477" s="21">
        <f t="shared" si="196"/>
        <v>0</v>
      </c>
      <c r="J477" s="21">
        <f t="shared" si="196"/>
        <v>0.8</v>
      </c>
      <c r="K477" s="21">
        <f t="shared" si="196"/>
        <v>0.8</v>
      </c>
    </row>
    <row r="478" spans="1:11" ht="11.25">
      <c r="A478" s="83" t="s">
        <v>5</v>
      </c>
      <c r="B478" s="17">
        <f>DCOUNTA(data!$A4:$N5086,B$4,tabulka!N$3:N$4)-B70-B226-B382-B394-B406-B418-B430-B442-B454-B466</f>
        <v>0</v>
      </c>
      <c r="C478" s="17">
        <f>DCOUNTA(data!$A4:$N5086,C$4,tabulka!O$3:O$4)-C70-C226-C382-C394-C406-C418-C430-C442-C454-C466</f>
        <v>1</v>
      </c>
      <c r="D478" s="17">
        <f>DCOUNTA(data!$A4:$N5086,D$4,tabulka!P$3:P$4)-D70-D226-D382-D394-D406-D418-D430-D442-D454-D466</f>
        <v>1</v>
      </c>
      <c r="E478" s="17">
        <f>DCOUNTA(data!$A4:$N5086,E$4,tabulka!Q$3:Q$4)-E70-E226-E382-E394-E406-E418-E430-E442-E454-E466</f>
        <v>0</v>
      </c>
      <c r="F478" s="17">
        <f>DCOUNTA(data!$A4:$N5086,F$4,tabulka!R$3:R$4)-F70-F226-F382-F394-F406-F418-F430-F442-F454-F466</f>
        <v>0</v>
      </c>
      <c r="G478" s="17">
        <f>DCOUNTA(data!$A4:$N5086,G$4,tabulka!S$3:S$4)-G70-G226-G382-G394-G406-G418-G430-G442-G454-G466</f>
        <v>0</v>
      </c>
      <c r="H478" s="17">
        <f>DCOUNTA(data!$A4:$N5086,H$4,tabulka!AB$3:AB$4)-DCOUNTA(data!$A4:$N2122,H$4,tabulka!AB$3:AB$4)-H382-H394-H406-H418-H430-H442-H454-H466</f>
        <v>0</v>
      </c>
      <c r="I478" s="17">
        <f>DCOUNTA(data!$A4:$N5086,I$4,tabulka!AF$3:AF$4)-I382-I394-I406-I418-I430-I442-I454-I466</f>
        <v>0</v>
      </c>
      <c r="J478" s="17">
        <f>DCOUNTA(data!$A4:$N5086,J$4,tabulka!AJ$3:AJ$4)-DCOUNTA(data!$A4:$N4380,J$4,tabulka!AJ$3:AJ$4)-J418-J430-J442-J454-J466</f>
        <v>0</v>
      </c>
      <c r="K478" s="17">
        <f>DCOUNTA(data!$A4:$N5086,K$4,tabulka!AN$3:AN$4)-DCOUNTA(data!$A4:$N4380,K$4,tabulka!AN$3:AN$4)-K418-K430-K442-K454-K466</f>
        <v>0</v>
      </c>
    </row>
    <row r="479" spans="1:11" ht="11.25">
      <c r="A479" s="84"/>
      <c r="B479" s="22">
        <f aca="true" t="shared" si="197" ref="B479:K479">B478/B483</f>
        <v>0</v>
      </c>
      <c r="C479" s="22">
        <f t="shared" si="197"/>
        <v>0.03125</v>
      </c>
      <c r="D479" s="22">
        <f t="shared" si="197"/>
        <v>0.02857142857142857</v>
      </c>
      <c r="E479" s="22">
        <f t="shared" si="197"/>
        <v>0</v>
      </c>
      <c r="F479" s="22">
        <f t="shared" si="197"/>
        <v>0</v>
      </c>
      <c r="G479" s="22" t="e">
        <f t="shared" si="197"/>
        <v>#DIV/0!</v>
      </c>
      <c r="H479" s="22" t="e">
        <f t="shared" si="197"/>
        <v>#DIV/0!</v>
      </c>
      <c r="I479" s="22">
        <f t="shared" si="197"/>
        <v>0</v>
      </c>
      <c r="J479" s="22">
        <f t="shared" si="197"/>
        <v>0</v>
      </c>
      <c r="K479" s="22">
        <f t="shared" si="197"/>
        <v>0</v>
      </c>
    </row>
    <row r="480" spans="1:11" ht="11.25">
      <c r="A480" s="66" t="s">
        <v>59</v>
      </c>
      <c r="B480" s="17">
        <f>DCOUNTA(data!$A4:$N5086,B$4,tabulka!T$3:T$4)-B72-B228-B384-B396-B408-B420-B432-B444-B456-B468</f>
        <v>0</v>
      </c>
      <c r="C480" s="17">
        <f>DCOUNTA(data!$A4:$N5086,C$4,tabulka!U$3:U$4)-C72-C228-C384-C396-C408-C420-C432-C444-C456-C468</f>
        <v>0</v>
      </c>
      <c r="D480" s="17">
        <f>DCOUNTA(data!$A4:$N5086,D$4,tabulka!V$3:V$4)-D72-D228-D384-D396-D408-D420-D432-D444-D456-D468</f>
        <v>0</v>
      </c>
      <c r="E480" s="17">
        <f>DCOUNTA(data!$A4:$N5086,D$4,tabulka!V$3:V$4)-D72-D228-D384-D396-D408-D420-E432-E444-E456-E468</f>
        <v>0</v>
      </c>
      <c r="F480" s="17">
        <f>DCOUNTA(data!$A4:$N5086,F$4,tabulka!X$3:X$4)-F72-F228-F384-F396-F408-F420-F432-F444-F456-F468</f>
        <v>0</v>
      </c>
      <c r="G480" s="17">
        <f>DCOUNTA(data!$A4:$N5086,G$4,tabulka!Y$3:Y$4)-G72-G228-G384-G396-G408-G420-G432-G444-G456-G468</f>
        <v>0</v>
      </c>
      <c r="H480" s="17">
        <f>DCOUNTA(data!$A4:$N5086,H$4,tabulka!AC$3:AC$4)-DCOUNTA(data!$A4:$N2122,H$4,tabulka!AC$3:AC$4)-H384-H396-H408-H420-H432-H444-H456-H468</f>
        <v>0</v>
      </c>
      <c r="I480" s="17">
        <f>DCOUNTA(data!$A4:$N5086,I$4,tabulka!AG$3:AG$4)-I384-I396-I408-I420-I432-I444-I456-I468</f>
        <v>0</v>
      </c>
      <c r="J480" s="17">
        <f>DCOUNTA(data!$A4:$N5086,J$4,tabulka!AK$3:AK$4)-DCOUNTA(data!$A4:$N4380,J$4,tabulka!AK$3:AK$4)-J420-J432-J444-J456-J468</f>
        <v>0</v>
      </c>
      <c r="K480" s="17">
        <f>DCOUNTA(data!$A4:$N5086,K$4,tabulka!AO$3:AO$4)-DCOUNTA(data!$A4:$N4380,K$4,tabulka!AO$3:AO$4)-K420-K432-K444-K456-K468</f>
        <v>0</v>
      </c>
    </row>
    <row r="481" spans="1:11" ht="11.25">
      <c r="A481" s="67" t="s">
        <v>58</v>
      </c>
      <c r="B481" s="54">
        <f aca="true" t="shared" si="198" ref="B481:K481">B480/B483</f>
        <v>0</v>
      </c>
      <c r="C481" s="54">
        <f t="shared" si="198"/>
        <v>0</v>
      </c>
      <c r="D481" s="54">
        <f t="shared" si="198"/>
        <v>0</v>
      </c>
      <c r="E481" s="54">
        <f t="shared" si="198"/>
        <v>0</v>
      </c>
      <c r="F481" s="54">
        <f t="shared" si="198"/>
        <v>0</v>
      </c>
      <c r="G481" s="54" t="e">
        <f t="shared" si="198"/>
        <v>#DIV/0!</v>
      </c>
      <c r="H481" s="54" t="e">
        <f t="shared" si="198"/>
        <v>#DIV/0!</v>
      </c>
      <c r="I481" s="54">
        <f t="shared" si="198"/>
        <v>0</v>
      </c>
      <c r="J481" s="54">
        <f t="shared" si="198"/>
        <v>0</v>
      </c>
      <c r="K481" s="54">
        <f t="shared" si="198"/>
        <v>0</v>
      </c>
    </row>
    <row r="482" spans="1:11" ht="11.25">
      <c r="A482" s="6"/>
      <c r="B482" s="17"/>
      <c r="C482" s="17"/>
      <c r="D482" s="17"/>
      <c r="E482" s="18"/>
      <c r="F482" s="18"/>
      <c r="G482" s="17"/>
      <c r="H482" s="19"/>
      <c r="I482" s="19"/>
      <c r="J482" s="19"/>
      <c r="K482" s="19"/>
    </row>
    <row r="483" spans="1:11" ht="11.25">
      <c r="A483" s="23" t="s">
        <v>8</v>
      </c>
      <c r="B483" s="24">
        <f>B474+B476+B478+B480</f>
        <v>30</v>
      </c>
      <c r="C483" s="24">
        <f aca="true" t="shared" si="199" ref="C483:K483">C474+C476+C478+C480</f>
        <v>32</v>
      </c>
      <c r="D483" s="24">
        <f t="shared" si="199"/>
        <v>35</v>
      </c>
      <c r="E483" s="24">
        <f t="shared" si="199"/>
        <v>37</v>
      </c>
      <c r="F483" s="24">
        <f t="shared" si="199"/>
        <v>37</v>
      </c>
      <c r="G483" s="24">
        <f t="shared" si="199"/>
        <v>0</v>
      </c>
      <c r="H483" s="24">
        <f t="shared" si="199"/>
        <v>0</v>
      </c>
      <c r="I483" s="24">
        <f t="shared" si="199"/>
        <v>32</v>
      </c>
      <c r="J483" s="24">
        <f t="shared" si="199"/>
        <v>5</v>
      </c>
      <c r="K483" s="24">
        <f t="shared" si="199"/>
        <v>5</v>
      </c>
    </row>
    <row r="484" spans="1:11" ht="11.25">
      <c r="A484" s="6"/>
      <c r="B484" s="17"/>
      <c r="C484" s="17"/>
      <c r="D484" s="18"/>
      <c r="E484" s="18"/>
      <c r="F484" s="18"/>
      <c r="G484" s="18"/>
      <c r="J484" s="69"/>
      <c r="K484" s="25">
        <f>SUM(B483:K483)</f>
        <v>213</v>
      </c>
    </row>
    <row r="485" spans="1:11" ht="11.25">
      <c r="A485" s="26" t="s">
        <v>84</v>
      </c>
      <c r="B485" s="27"/>
      <c r="C485" s="27"/>
      <c r="D485" s="28"/>
      <c r="E485" s="28"/>
      <c r="F485" s="27"/>
      <c r="G485" s="28"/>
      <c r="H485" s="28"/>
      <c r="I485" s="28"/>
      <c r="J485" s="28"/>
      <c r="K485" s="28"/>
    </row>
    <row r="486" spans="1:11" ht="11.25">
      <c r="A486" s="61" t="s">
        <v>54</v>
      </c>
      <c r="B486" s="17">
        <f>DCOUNTA(data!$A4:$N5175,B$4,tabulka!B$3:B$4)-B66-B222-B378-B390-B402-B414-B426-B438-B450-B462-B474</f>
        <v>32</v>
      </c>
      <c r="C486" s="17">
        <f>DCOUNTA(data!$A4:$N5175,C$4,tabulka!C$3:C$4)-C66-C222-C378-C390-C402-C414-C426-C438-C450-C462-C474</f>
        <v>33</v>
      </c>
      <c r="D486" s="17">
        <f>DCOUNTA(data!$A4:$N5175,D$4,tabulka!D$3:D$4)-D66-D222-D378-D390-D402-D414-D426-D438-D450-D462-D474</f>
        <v>34</v>
      </c>
      <c r="E486" s="17">
        <f>DCOUNTA(data!$A4:$N5175,E$4,tabulka!E$3:E$4)-E66-E222-E378-E390-E402-E414-E426-E438-E450-E462-E474</f>
        <v>35</v>
      </c>
      <c r="F486" s="17">
        <f>DCOUNTA(data!$A4:$N5175,F$4,tabulka!F$3:F$4)-F66-F222-F378-F390-F402-F414-F426-F438-F450-F462-F474</f>
        <v>34</v>
      </c>
      <c r="G486" s="17">
        <f>DCOUNTA(data!$A4:$N5175,G$4,tabulka!G$3:G$4)-G66-G222-G378-G390-G402-G414-G426-G438-G450-G462-G474</f>
        <v>6</v>
      </c>
      <c r="H486" s="17">
        <f>DCOUNTA(data!$A4:$N5175,H$4,tabulka!Z$3:Z$4)-DCOUNTA(data!$A4:$N2122,H$4,tabulka!Z$3:Z$4)-H378-H390-H402-H414-H426-H438-H450-H462-H474</f>
        <v>4</v>
      </c>
      <c r="I486" s="17">
        <f>DCOUNTA(data!$A4:$N5175,I$4,tabulka!AD$3:AD$4)-I378-I390-I402-I414-I426-I438-I450-I462-I474</f>
        <v>34</v>
      </c>
      <c r="J486" s="17">
        <f>DCOUNTA(data!$A4:$N5175,J$4,tabulka!AH$3:AH$4)-DCOUNTA(data!$A4:$N4380,J$4,tabulka!AH$3:AH$4)-J414-J426-J438-J450-J462-J474</f>
        <v>4</v>
      </c>
      <c r="K486" s="17">
        <f>DCOUNTA(data!$A4:$N5175,K$4,tabulka!AL$3:AL$4)-DCOUNTA(data!$A4:$N4380,K$4,tabulka!AL$3:AL$4)-K414-K426-K438-K450-K462-K474</f>
        <v>4</v>
      </c>
    </row>
    <row r="487" spans="1:11" ht="11.25">
      <c r="A487" s="62" t="s">
        <v>55</v>
      </c>
      <c r="B487" s="20">
        <f aca="true" t="shared" si="200" ref="B487:K487">B486/B495</f>
        <v>1</v>
      </c>
      <c r="C487" s="20">
        <f t="shared" si="200"/>
        <v>1</v>
      </c>
      <c r="D487" s="20">
        <f t="shared" si="200"/>
        <v>0.9714285714285714</v>
      </c>
      <c r="E487" s="20">
        <f t="shared" si="200"/>
        <v>1</v>
      </c>
      <c r="F487" s="20">
        <f t="shared" si="200"/>
        <v>0.9714285714285714</v>
      </c>
      <c r="G487" s="20">
        <f t="shared" si="200"/>
        <v>1</v>
      </c>
      <c r="H487" s="20">
        <f t="shared" si="200"/>
        <v>1</v>
      </c>
      <c r="I487" s="20">
        <f t="shared" si="200"/>
        <v>1</v>
      </c>
      <c r="J487" s="20">
        <f t="shared" si="200"/>
        <v>0.2857142857142857</v>
      </c>
      <c r="K487" s="20">
        <f t="shared" si="200"/>
        <v>0.2857142857142857</v>
      </c>
    </row>
    <row r="488" spans="1:11" ht="11.25">
      <c r="A488" s="63" t="s">
        <v>56</v>
      </c>
      <c r="B488" s="17">
        <f>DCOUNTA(data!$A4:$N5175,B$4,tabulka!H$3:H$4)-B68-B224-B380-B392-B404-B416-B428-B440-B452-B464-B476</f>
        <v>0</v>
      </c>
      <c r="C488" s="17">
        <f>DCOUNTA(data!$A4:$N5175,C$4,tabulka!I$3:I$4)-C68-C224-C380-C392-C404-C416-C428-C440-C452-C464-C476</f>
        <v>0</v>
      </c>
      <c r="D488" s="17">
        <f>DCOUNTA(data!$A4:$N5175,D$4,tabulka!J$3:J$4)-D68-D224-D380-D392-D404-D416-D428-D440-D452-D464-D476</f>
        <v>0</v>
      </c>
      <c r="E488" s="17">
        <f>DCOUNTA(data!$A4:$N5175,E$4,tabulka!K$3:K$4)-E68-E224-E380-E392-E404-E416-E428-E440-E452-E464-E476</f>
        <v>0</v>
      </c>
      <c r="F488" s="17">
        <f>DCOUNTA(data!$A4:$N5175,F$4,tabulka!L$3:L$4)-F68-F224-F380-F392-F404-F416-F428-F440-F452-F464-F476</f>
        <v>0</v>
      </c>
      <c r="G488" s="17">
        <f>DCOUNTA(data!$A4:$N5175,G$4,tabulka!M$3:M$4)-G68-G224-G380-G392-G404-G416-G428-G440-G452-G464-G476</f>
        <v>0</v>
      </c>
      <c r="H488" s="17">
        <f>DCOUNTA(data!$A4:$N5175,H$4,tabulka!AA$3:AA$4)-DCOUNTA(data!$A4:$N2122,H$4,tabulka!AA$3:AA$4)-H380-H392-H404-H416-H428-H440-H452-H464-H476</f>
        <v>0</v>
      </c>
      <c r="I488" s="17">
        <f>DCOUNTA(data!$A4:$N5175,I$4,tabulka!AE$3:AE$4)-I380-I392-I404-I416-I428-I440-I452-I464-I476</f>
        <v>0</v>
      </c>
      <c r="J488" s="17">
        <f>DCOUNTA(data!$A4:$N5175,J$4,tabulka!AI$3:AI$4)-DCOUNTA(data!$A4:$N4380,J$4,tabulka!AI$3:AI$4)-J416-J428-J440-J452-J464-J476</f>
        <v>10</v>
      </c>
      <c r="K488" s="17">
        <f>DCOUNTA(data!$A4:$N5175,J$4,tabulka!AI$3:AI$4)-DCOUNTA(data!$A4:$N4380,J$4,tabulka!AI$3:AI$4)-J416-J428-J440-J452-K464-K476</f>
        <v>10</v>
      </c>
    </row>
    <row r="489" spans="1:11" ht="11.25">
      <c r="A489" s="64" t="s">
        <v>57</v>
      </c>
      <c r="B489" s="21">
        <f aca="true" t="shared" si="201" ref="B489:K489">B488/B495</f>
        <v>0</v>
      </c>
      <c r="C489" s="21">
        <f t="shared" si="201"/>
        <v>0</v>
      </c>
      <c r="D489" s="21">
        <f t="shared" si="201"/>
        <v>0</v>
      </c>
      <c r="E489" s="21">
        <f t="shared" si="201"/>
        <v>0</v>
      </c>
      <c r="F489" s="21">
        <f t="shared" si="201"/>
        <v>0</v>
      </c>
      <c r="G489" s="21">
        <f t="shared" si="201"/>
        <v>0</v>
      </c>
      <c r="H489" s="21">
        <f t="shared" si="201"/>
        <v>0</v>
      </c>
      <c r="I489" s="21">
        <f t="shared" si="201"/>
        <v>0</v>
      </c>
      <c r="J489" s="21">
        <f t="shared" si="201"/>
        <v>0.7142857142857143</v>
      </c>
      <c r="K489" s="21">
        <f t="shared" si="201"/>
        <v>0.7142857142857143</v>
      </c>
    </row>
    <row r="490" spans="1:11" ht="11.25">
      <c r="A490" s="83" t="s">
        <v>5</v>
      </c>
      <c r="B490" s="17">
        <f>DCOUNTA(data!$A4:$N5175,B$4,tabulka!N$3:N$4)-B70-B226-B382-B394-B406-B418-B430-B442-B454-B466-B478</f>
        <v>0</v>
      </c>
      <c r="C490" s="17">
        <f>DCOUNTA(data!$A4:$N5175,C$4,tabulka!O$3:O$4)-C70-C226-C382-C394-C406-C418-C430-C442-C454-C466-D478</f>
        <v>0</v>
      </c>
      <c r="D490" s="17">
        <f>DCOUNTA(data!$A4:$N5175,D$4,tabulka!P$3:P$4)-D70-D226-D382-D394-D406-D418-D430-D442-D454-D466-D478</f>
        <v>1</v>
      </c>
      <c r="E490" s="17">
        <f>DCOUNTA(data!$A4:$N5175,E$4,tabulka!Q$3:Q$4)-E70-E226-E382-E394-E406-E418-E430-E442-E454-E466-E478</f>
        <v>0</v>
      </c>
      <c r="F490" s="17">
        <f>DCOUNTA(data!$A4:$N5175,F$4,tabulka!R$3:R$4)-F70-F226-F382-F394-F406-F418-F430-F442-F454-F466-F478</f>
        <v>0</v>
      </c>
      <c r="G490" s="17">
        <f>DCOUNTA(data!$A4:$N5175,G$4,tabulka!S$3:S$4)-G70-G226-G382-G394-G406-G418-G430-G442-G454-G466-G478</f>
        <v>0</v>
      </c>
      <c r="H490" s="17">
        <f>DCOUNTA(data!$A4:$N5175,H$4,tabulka!AB$3:AB$4)-DCOUNTA(data!$A4:$N2122,H$4,tabulka!AB$3:AB$4)-H382-H394-H406-H418-H430-H442-H454-H466-H478</f>
        <v>0</v>
      </c>
      <c r="I490" s="17">
        <f>DCOUNTA(data!$A4:$N5175,I$4,tabulka!AF$3:AF$4)-I382-I394-I406-I418-I430-I442-I454-I466-I478</f>
        <v>0</v>
      </c>
      <c r="J490" s="17">
        <f>DCOUNTA(data!$A4:$N5175,J$4,tabulka!AJ$3:AJ$4)-DCOUNTA(data!$A4:$N4380,J$4,tabulka!AJ$3:AJ$4)-J418-J430-J442-J454-J466-J478</f>
        <v>0</v>
      </c>
      <c r="K490" s="17">
        <f>DCOUNTA(data!$A4:$N5175,K$4,tabulka!AN$3:AN$4)-DCOUNTA(data!$A4:$N4380,K$4,tabulka!AN$3:AN$4)-K418-K430-K442-K454-K466-K478</f>
        <v>0</v>
      </c>
    </row>
    <row r="491" spans="1:11" ht="11.25">
      <c r="A491" s="84"/>
      <c r="B491" s="22">
        <f aca="true" t="shared" si="202" ref="B491:K491">B490/B495</f>
        <v>0</v>
      </c>
      <c r="C491" s="22">
        <f t="shared" si="202"/>
        <v>0</v>
      </c>
      <c r="D491" s="22">
        <f t="shared" si="202"/>
        <v>0.02857142857142857</v>
      </c>
      <c r="E491" s="22">
        <f t="shared" si="202"/>
        <v>0</v>
      </c>
      <c r="F491" s="22">
        <f t="shared" si="202"/>
        <v>0</v>
      </c>
      <c r="G491" s="22">
        <f t="shared" si="202"/>
        <v>0</v>
      </c>
      <c r="H491" s="22">
        <f t="shared" si="202"/>
        <v>0</v>
      </c>
      <c r="I491" s="22">
        <f t="shared" si="202"/>
        <v>0</v>
      </c>
      <c r="J491" s="22">
        <f t="shared" si="202"/>
        <v>0</v>
      </c>
      <c r="K491" s="22">
        <f t="shared" si="202"/>
        <v>0</v>
      </c>
    </row>
    <row r="492" spans="1:11" ht="11.25">
      <c r="A492" s="66" t="s">
        <v>59</v>
      </c>
      <c r="B492" s="17">
        <f>DCOUNTA(data!$A4:$N5175,B$4,tabulka!T$3:T$4)-B72-B228-B384-B396-B408-B420-B432-B444-B456-B468-B480</f>
        <v>0</v>
      </c>
      <c r="C492" s="17">
        <f>DCOUNTA(data!$A4:$N5175,C$4,tabulka!U$3:U$4)-C72-C228-C384-C396-C408-C420-C432-C444-C456-C468-C480</f>
        <v>0</v>
      </c>
      <c r="D492" s="17">
        <f>DCOUNTA(data!$A4:$N5175,D$4,tabulka!V$3:V$4)-D72-D228-D384-D396-D408-D420-D432-D444-D456-D468-D480</f>
        <v>0</v>
      </c>
      <c r="E492" s="17">
        <f>DCOUNTA(data!$A4:$N5175,D$4,tabulka!V$3:V$4)-D72-D228-D384-D396-D408-D420-E432-E444-E456-E468-E480</f>
        <v>0</v>
      </c>
      <c r="F492" s="17">
        <f>DCOUNTA(data!$A4:$N5175,F$4,tabulka!X$3:X$4)-F72-F228-F384-F396-F408-F420-F432-F444-F456-F468-F480</f>
        <v>1</v>
      </c>
      <c r="G492" s="17">
        <f>DCOUNTA(data!$A4:$N5175,G$4,tabulka!Y$3:Y$4)-G72-G228-G384-G396-G408-G420-G432-G444-G456-G468-G480</f>
        <v>0</v>
      </c>
      <c r="H492" s="17">
        <f>DCOUNTA(data!$A4:$N5175,H$4,tabulka!AC$3:AC$4)-DCOUNTA(data!$A4:$N2122,H$4,tabulka!AC$3:AC$4)-H384-H396-H408-H420-H432-H444-H456-H468-H480</f>
        <v>0</v>
      </c>
      <c r="I492" s="17">
        <f>DCOUNTA(data!$A4:$N5175,I$4,tabulka!AG$3:AG$4)-I384-I396-I408-I420-I432-I444-I456-I468-I480</f>
        <v>0</v>
      </c>
      <c r="J492" s="17">
        <f>DCOUNTA(data!$A4:$N5175,J$4,tabulka!AK$3:AK$4)-DCOUNTA(data!$A4:$N4380,J$4,tabulka!AK$3:AK$4)-J420-J432-J444-J456-J468-J480</f>
        <v>0</v>
      </c>
      <c r="K492" s="17">
        <f>DCOUNTA(data!$A4:$N5175,K$4,tabulka!AO$3:AO$4)-DCOUNTA(data!$A4:$N4380,K$4,tabulka!AO$3:AO$4)-K420-K432-K444-K456-K468-K480</f>
        <v>0</v>
      </c>
    </row>
    <row r="493" spans="1:11" ht="11.25">
      <c r="A493" s="67" t="s">
        <v>58</v>
      </c>
      <c r="B493" s="54">
        <f aca="true" t="shared" si="203" ref="B493:K493">B492/B495</f>
        <v>0</v>
      </c>
      <c r="C493" s="54">
        <f t="shared" si="203"/>
        <v>0</v>
      </c>
      <c r="D493" s="54">
        <f t="shared" si="203"/>
        <v>0</v>
      </c>
      <c r="E493" s="54">
        <f t="shared" si="203"/>
        <v>0</v>
      </c>
      <c r="F493" s="54">
        <f t="shared" si="203"/>
        <v>0.02857142857142857</v>
      </c>
      <c r="G493" s="54">
        <f t="shared" si="203"/>
        <v>0</v>
      </c>
      <c r="H493" s="54">
        <f t="shared" si="203"/>
        <v>0</v>
      </c>
      <c r="I493" s="54">
        <f t="shared" si="203"/>
        <v>0</v>
      </c>
      <c r="J493" s="54">
        <f t="shared" si="203"/>
        <v>0</v>
      </c>
      <c r="K493" s="54">
        <f t="shared" si="203"/>
        <v>0</v>
      </c>
    </row>
    <row r="494" spans="1:11" ht="11.25">
      <c r="A494" s="6"/>
      <c r="B494" s="17"/>
      <c r="C494" s="17"/>
      <c r="D494" s="17"/>
      <c r="E494" s="18"/>
      <c r="F494" s="18"/>
      <c r="G494" s="17"/>
      <c r="H494" s="19"/>
      <c r="I494" s="19"/>
      <c r="J494" s="19"/>
      <c r="K494" s="19"/>
    </row>
    <row r="495" spans="1:11" ht="11.25">
      <c r="A495" s="23" t="s">
        <v>8</v>
      </c>
      <c r="B495" s="24">
        <f>B486+B488+B490+B492</f>
        <v>32</v>
      </c>
      <c r="C495" s="24">
        <f aca="true" t="shared" si="204" ref="C495:K495">C486+C488+C490+C492</f>
        <v>33</v>
      </c>
      <c r="D495" s="24">
        <f t="shared" si="204"/>
        <v>35</v>
      </c>
      <c r="E495" s="24">
        <f t="shared" si="204"/>
        <v>35</v>
      </c>
      <c r="F495" s="24">
        <f t="shared" si="204"/>
        <v>35</v>
      </c>
      <c r="G495" s="24">
        <f t="shared" si="204"/>
        <v>6</v>
      </c>
      <c r="H495" s="24">
        <f t="shared" si="204"/>
        <v>4</v>
      </c>
      <c r="I495" s="24">
        <f t="shared" si="204"/>
        <v>34</v>
      </c>
      <c r="J495" s="24">
        <f t="shared" si="204"/>
        <v>14</v>
      </c>
      <c r="K495" s="24">
        <f t="shared" si="204"/>
        <v>14</v>
      </c>
    </row>
    <row r="496" spans="1:11" ht="11.25">
      <c r="A496" s="6"/>
      <c r="B496" s="17"/>
      <c r="C496" s="17"/>
      <c r="D496" s="18"/>
      <c r="E496" s="18"/>
      <c r="F496" s="18"/>
      <c r="G496" s="18"/>
      <c r="J496" s="69"/>
      <c r="K496" s="25">
        <f>SUM(B495:K495)</f>
        <v>242</v>
      </c>
    </row>
    <row r="497" spans="1:11" ht="11.25">
      <c r="A497" s="26" t="s">
        <v>85</v>
      </c>
      <c r="B497" s="27"/>
      <c r="C497" s="27"/>
      <c r="D497" s="28"/>
      <c r="E497" s="28"/>
      <c r="F497" s="27"/>
      <c r="G497" s="28"/>
      <c r="H497" s="28"/>
      <c r="I497" s="28"/>
      <c r="J497" s="28"/>
      <c r="K497" s="28"/>
    </row>
    <row r="498" spans="1:11" ht="11.25">
      <c r="A498" s="61" t="s">
        <v>54</v>
      </c>
      <c r="B498" s="17">
        <f>DCOUNTA(data!$A4:$N5257,B$4,tabulka!B$3:B$4)-B66-B222-B378-B390-B402-B414-B426-B438-B450-B462-B474-B486</f>
        <v>23</v>
      </c>
      <c r="C498" s="17">
        <f>DCOUNTA(data!$A4:$N5257,C$4,tabulka!C$3:C$4)-C66-C222-C378-C390-C402-C414-C426-C438-C450-C462-C474-C486</f>
        <v>22</v>
      </c>
      <c r="D498" s="17">
        <f>DCOUNTA(data!$A4:$N5257,D$4,tabulka!D$3:D$4)-D66-D222-D378-D390-D402-D414-D426-D438-D450-D462-D474-D486</f>
        <v>22</v>
      </c>
      <c r="E498" s="17">
        <f>DCOUNTA(data!$A4:$N5257,E$4,tabulka!E$3:E$4)-E66-E222-E378-E390-E402-E414-E426-E438-E450-E462-E474-E486</f>
        <v>26</v>
      </c>
      <c r="F498" s="17">
        <f>DCOUNTA(data!$A4:$N5257,F$4,tabulka!F$3:F$4)-F66-F222-F378-F390-F402-F414-F426-F438-F450-F462-F474-F486</f>
        <v>26</v>
      </c>
      <c r="G498" s="17">
        <f>DCOUNTA(data!$A4:$N5257,G$4,tabulka!G$3:G$4)-G66-G222-G378-G390-G402-G414-G426-G438-G450-G462-G474-G486</f>
        <v>19</v>
      </c>
      <c r="H498" s="17">
        <f>DCOUNTA(data!$A4:$N5257,H$4,tabulka!Z$3:Z$4)-DCOUNTA(data!$A4:$N2122,H$4,tabulka!Z$3:Z$4)-H378-H390-H402-H414-H426-H438-H450-H462-H474-H486</f>
        <v>18</v>
      </c>
      <c r="I498" s="17">
        <f>DCOUNTA(data!$A4:$N5257,I$4,tabulka!AD$3:AD$4)-I378-I390-I402-I414-I426-I438-I450-I462-I474-I486</f>
        <v>19</v>
      </c>
      <c r="J498" s="17">
        <f>DCOUNTA(data!$A4:$N5257,J$4,tabulka!AH$3:AH$4)-DCOUNTA(data!$A4:$N4380,J$4,tabulka!AH$3:AH$4)-J414-J426-J438-J450-J462-J474-J486</f>
        <v>7</v>
      </c>
      <c r="K498" s="17">
        <f>DCOUNTA(data!$A4:$N5257,K$4,tabulka!AL$3:AL$4)-DCOUNTA(data!$A4:$N4380,K$4,tabulka!AL$3:AL$4)-K414-K426-K438-K450-K462-K474-K486</f>
        <v>7</v>
      </c>
    </row>
    <row r="499" spans="1:11" ht="11.25">
      <c r="A499" s="62" t="s">
        <v>55</v>
      </c>
      <c r="B499" s="20">
        <f aca="true" t="shared" si="205" ref="B499:K499">B498/B507</f>
        <v>1</v>
      </c>
      <c r="C499" s="20">
        <f t="shared" si="205"/>
        <v>0.9565217391304348</v>
      </c>
      <c r="D499" s="20">
        <f t="shared" si="205"/>
        <v>1</v>
      </c>
      <c r="E499" s="20">
        <f t="shared" si="205"/>
        <v>1</v>
      </c>
      <c r="F499" s="20">
        <f t="shared" si="205"/>
        <v>1</v>
      </c>
      <c r="G499" s="20">
        <f t="shared" si="205"/>
        <v>0.95</v>
      </c>
      <c r="H499" s="20">
        <f t="shared" si="205"/>
        <v>1</v>
      </c>
      <c r="I499" s="20">
        <f t="shared" si="205"/>
        <v>1</v>
      </c>
      <c r="J499" s="20">
        <f t="shared" si="205"/>
        <v>0.5384615384615384</v>
      </c>
      <c r="K499" s="20">
        <f t="shared" si="205"/>
        <v>0.5384615384615384</v>
      </c>
    </row>
    <row r="500" spans="1:11" ht="11.25">
      <c r="A500" s="63" t="s">
        <v>56</v>
      </c>
      <c r="B500" s="17">
        <f>DCOUNTA(data!$A4:$N5257,B$4,tabulka!H$3:H$4)-B68-B224-B380-B392-B404-B416-B428-B440-B452-B464-B476-B488</f>
        <v>0</v>
      </c>
      <c r="C500" s="17">
        <f>DCOUNTA(data!$A4:$N5257,C$4,tabulka!I$3:I$4)-C68-C224-C380-C392-C404-C416-C428-C440-C452-C464-C476-C488</f>
        <v>0</v>
      </c>
      <c r="D500" s="17">
        <f>DCOUNTA(data!$A4:$N5257,D$4,tabulka!J$3:J$4)-D68-D224-D380-D392-D404-D416-D428-D440-D452-D464-D476-D488</f>
        <v>0</v>
      </c>
      <c r="E500" s="17">
        <f>DCOUNTA(data!$A4:$N5257,E$4,tabulka!K$3:K$4)-E68-E224-E380-E392-E404-E416-E428-E440-E452-E464-E476-E488</f>
        <v>0</v>
      </c>
      <c r="F500" s="17">
        <f>DCOUNTA(data!$A4:$N5257,F$4,tabulka!L$3:L$4)-F68-F224-F380-F392-F404-F416-F428-F440-F452-F464-F476-F488</f>
        <v>0</v>
      </c>
      <c r="G500" s="17">
        <f>DCOUNTA(data!$A4:$N5257,G$4,tabulka!M$3:M$4)-G68-G224-G380-G392-G404-G416-G428-G440-G452-G464-G476-G488</f>
        <v>0</v>
      </c>
      <c r="H500" s="17">
        <f>DCOUNTA(data!$A4:$N5257,H$4,tabulka!AA$3:AA$4)-DCOUNTA(data!$A4:$N2122,H$4,tabulka!AA$3:AA$4)-H380-H392-H404-H416-H428-H440-H452-H464-H476-H488</f>
        <v>0</v>
      </c>
      <c r="I500" s="17">
        <f>DCOUNTA(data!$A4:$N5257,I$4,tabulka!AE$3:AE$4)-I380-I392-I404-I416-I428-I440-I452-I464-I476-I488</f>
        <v>0</v>
      </c>
      <c r="J500" s="17">
        <f>DCOUNTA(data!$A4:$N5257,J$4,tabulka!AI$3:AI$4)-DCOUNTA(data!$A4:$N4380,J$4,tabulka!AI$3:AI$4)-J416-J428-J440-J452-J464-J476-J488</f>
        <v>6</v>
      </c>
      <c r="K500" s="17">
        <f>DCOUNTA(data!$A4:$N5257,J$4,tabulka!AI$3:AI$4)-DCOUNTA(data!$A4:$N4380,J$4,tabulka!AI$3:AI$4)-J416-J428-J440-J452-K464-K476-K488</f>
        <v>6</v>
      </c>
    </row>
    <row r="501" spans="1:11" ht="11.25">
      <c r="A501" s="64" t="s">
        <v>57</v>
      </c>
      <c r="B501" s="21">
        <f aca="true" t="shared" si="206" ref="B501:K501">B500/B507</f>
        <v>0</v>
      </c>
      <c r="C501" s="21">
        <f t="shared" si="206"/>
        <v>0</v>
      </c>
      <c r="D501" s="21">
        <f t="shared" si="206"/>
        <v>0</v>
      </c>
      <c r="E501" s="21">
        <f t="shared" si="206"/>
        <v>0</v>
      </c>
      <c r="F501" s="21">
        <f t="shared" si="206"/>
        <v>0</v>
      </c>
      <c r="G501" s="21">
        <f t="shared" si="206"/>
        <v>0</v>
      </c>
      <c r="H501" s="21">
        <f t="shared" si="206"/>
        <v>0</v>
      </c>
      <c r="I501" s="21">
        <f t="shared" si="206"/>
        <v>0</v>
      </c>
      <c r="J501" s="21">
        <f t="shared" si="206"/>
        <v>0.46153846153846156</v>
      </c>
      <c r="K501" s="21">
        <f t="shared" si="206"/>
        <v>0.46153846153846156</v>
      </c>
    </row>
    <row r="502" spans="1:11" ht="11.25">
      <c r="A502" s="83" t="s">
        <v>5</v>
      </c>
      <c r="B502" s="17">
        <f>DCOUNTA(data!$A4:$N5257,B$4,tabulka!N$3:N$4)-B70-B226-B382-B394-B406-B418-B430-B442-B454-B466-B478-B490</f>
        <v>0</v>
      </c>
      <c r="C502" s="17">
        <f>DCOUNTA(data!$A4:$N5257,C$4,tabulka!O$3:O$4)-C70-C226-C382-C394-C406-C418-C430-C442-C454-C466-D478-C490</f>
        <v>1</v>
      </c>
      <c r="D502" s="17">
        <f>DCOUNTA(data!$A4:$N5257,D$4,tabulka!P$3:P$4)-D70-D226-D382-D394-D406-D418-D430-D442-D454-D466-D478-D490</f>
        <v>0</v>
      </c>
      <c r="E502" s="17">
        <f>DCOUNTA(data!$A4:$N5257,E$4,tabulka!Q$3:Q$4)-E70-E226-E382-E394-E406-E418-E430-E442-E454-E466-E478-E490</f>
        <v>0</v>
      </c>
      <c r="F502" s="17">
        <f>DCOUNTA(data!$A4:$N5257,F$4,tabulka!R$3:R$4)-F70-F226-F382-F394-F406-F418-F430-F442-F454-F466-F478-F490</f>
        <v>0</v>
      </c>
      <c r="G502" s="17">
        <f>DCOUNTA(data!$A4:$N5257,G$4,tabulka!S$3:S$4)-G70-G226-G382-G394-G406-G418-G430-G442-G454-G466-G478-G490</f>
        <v>1</v>
      </c>
      <c r="H502" s="17">
        <f>DCOUNTA(data!$A4:$N5257,H$4,tabulka!AB$3:AB$4)-DCOUNTA(data!$A4:$N2122,H$4,tabulka!AB$3:AB$4)-H382-H394-H406-H418-H430-H442-H454-H466-H478-H490</f>
        <v>0</v>
      </c>
      <c r="I502" s="17">
        <f>DCOUNTA(data!$A4:$N5257,I$4,tabulka!AF$3:AF$4)-I382-I394-I406-I418-I430-I442-I454-I466-I478-I490</f>
        <v>0</v>
      </c>
      <c r="J502" s="17">
        <f>DCOUNTA(data!$A4:$N5257,J$4,tabulka!AJ$3:AJ$4)-DCOUNTA(data!$A4:$N4380,J$4,tabulka!AJ$3:AJ$4)-J418-J430-J442-J454-J466-J478-J490</f>
        <v>0</v>
      </c>
      <c r="K502" s="17">
        <f>DCOUNTA(data!$A4:$N5257,K$4,tabulka!AN$3:AN$4)-DCOUNTA(data!$A4:$N4380,K$4,tabulka!AN$3:AN$4)-K418-K430-K442-K454-K466-K478-K490</f>
        <v>0</v>
      </c>
    </row>
    <row r="503" spans="1:11" ht="11.25">
      <c r="A503" s="84"/>
      <c r="B503" s="22">
        <f aca="true" t="shared" si="207" ref="B503:K503">B502/B507</f>
        <v>0</v>
      </c>
      <c r="C503" s="22">
        <f t="shared" si="207"/>
        <v>0.043478260869565216</v>
      </c>
      <c r="D503" s="22">
        <f t="shared" si="207"/>
        <v>0</v>
      </c>
      <c r="E503" s="22">
        <f t="shared" si="207"/>
        <v>0</v>
      </c>
      <c r="F503" s="22">
        <f t="shared" si="207"/>
        <v>0</v>
      </c>
      <c r="G503" s="22">
        <f t="shared" si="207"/>
        <v>0.05</v>
      </c>
      <c r="H503" s="22">
        <f t="shared" si="207"/>
        <v>0</v>
      </c>
      <c r="I503" s="22">
        <f t="shared" si="207"/>
        <v>0</v>
      </c>
      <c r="J503" s="22">
        <f t="shared" si="207"/>
        <v>0</v>
      </c>
      <c r="K503" s="22">
        <f t="shared" si="207"/>
        <v>0</v>
      </c>
    </row>
    <row r="504" spans="1:11" ht="11.25">
      <c r="A504" s="66" t="s">
        <v>59</v>
      </c>
      <c r="B504" s="17">
        <f>DCOUNTA(data!$A4:$N5257,B$4,tabulka!T$3:T$4)-B72-B228-B384-B396-B408-B420-B432-B444-B456-B468-B480-B492</f>
        <v>0</v>
      </c>
      <c r="C504" s="17">
        <f>DCOUNTA(data!$A4:$N5257,C$4,tabulka!U$3:U$4)-C72-C228-C384-C396-C408-C420-C432-C444-C456-C468-C480-C492</f>
        <v>0</v>
      </c>
      <c r="D504" s="17">
        <f>DCOUNTA(data!$A4:$N5257,D$4,tabulka!V$3:V$4)-D72-D228-D384-D396-D408-D420-D432-D444-D456-D468-D480-D492</f>
        <v>0</v>
      </c>
      <c r="E504" s="17">
        <f>DCOUNTA(data!$A4:$N5257,D$4,tabulka!V$3:V$4)-D72-D228-D384-D396-D408-D420-E432-E444-E456-E468-E480-E492</f>
        <v>0</v>
      </c>
      <c r="F504" s="17">
        <f>DCOUNTA(data!$A4:$N5257,F$4,tabulka!X$3:X$4)-F72-F228-F384-F396-F408-F420-F432-F444-F456-F468-F480-F492</f>
        <v>0</v>
      </c>
      <c r="G504" s="17">
        <f>DCOUNTA(data!$A4:$N5257,G$4,tabulka!Y$3:Y$4)-G72-G228-G384-G396-G408-G420-G432-G444-G456-G468-G480-G492</f>
        <v>0</v>
      </c>
      <c r="H504" s="17">
        <f>DCOUNTA(data!$A4:$N5257,H$4,tabulka!AC$3:AC$4)-DCOUNTA(data!$A4:$N2122,H$4,tabulka!AC$3:AC$4)-H384-H396-H408-H420-H432-H444-H456-H468-H480-H492</f>
        <v>0</v>
      </c>
      <c r="I504" s="17">
        <f>DCOUNTA(data!$A4:$N5257,I$4,tabulka!AG$3:AG$4)-I384-I396-I408-I420-I432-I444-I456-I468-I480-I492</f>
        <v>0</v>
      </c>
      <c r="J504" s="17">
        <f>DCOUNTA(data!$A4:$N5257,J$4,tabulka!AK$3:AK$4)-DCOUNTA(data!$A4:$N4380,J$4,tabulka!AK$3:AK$4)-J420-J432-J444-J456-J468-J480-J492</f>
        <v>0</v>
      </c>
      <c r="K504" s="17">
        <f>DCOUNTA(data!$A4:$N5257,K$4,tabulka!AO$3:AO$4)-DCOUNTA(data!$A4:$N4380,K$4,tabulka!AO$3:AO$4)-K420-K432-K444-K456-K468-K480-K492</f>
        <v>0</v>
      </c>
    </row>
    <row r="505" spans="1:11" ht="11.25">
      <c r="A505" s="67" t="s">
        <v>58</v>
      </c>
      <c r="B505" s="54">
        <f aca="true" t="shared" si="208" ref="B505:K505">B504/B507</f>
        <v>0</v>
      </c>
      <c r="C505" s="54">
        <f t="shared" si="208"/>
        <v>0</v>
      </c>
      <c r="D505" s="54">
        <f t="shared" si="208"/>
        <v>0</v>
      </c>
      <c r="E505" s="54">
        <f t="shared" si="208"/>
        <v>0</v>
      </c>
      <c r="F505" s="54">
        <f t="shared" si="208"/>
        <v>0</v>
      </c>
      <c r="G505" s="54">
        <f t="shared" si="208"/>
        <v>0</v>
      </c>
      <c r="H505" s="54">
        <f t="shared" si="208"/>
        <v>0</v>
      </c>
      <c r="I505" s="54">
        <f t="shared" si="208"/>
        <v>0</v>
      </c>
      <c r="J505" s="54">
        <f t="shared" si="208"/>
        <v>0</v>
      </c>
      <c r="K505" s="54">
        <f t="shared" si="208"/>
        <v>0</v>
      </c>
    </row>
    <row r="506" spans="1:11" ht="11.25">
      <c r="A506" s="6"/>
      <c r="B506" s="17"/>
      <c r="C506" s="17"/>
      <c r="D506" s="17"/>
      <c r="E506" s="18"/>
      <c r="F506" s="18"/>
      <c r="G506" s="17"/>
      <c r="H506" s="19"/>
      <c r="I506" s="19"/>
      <c r="J506" s="19"/>
      <c r="K506" s="19"/>
    </row>
    <row r="507" spans="1:11" ht="11.25">
      <c r="A507" s="23" t="s">
        <v>8</v>
      </c>
      <c r="B507" s="24">
        <f>B498+B500+B502+B504</f>
        <v>23</v>
      </c>
      <c r="C507" s="24">
        <f aca="true" t="shared" si="209" ref="C507:K507">C498+C500+C502+C504</f>
        <v>23</v>
      </c>
      <c r="D507" s="24">
        <f t="shared" si="209"/>
        <v>22</v>
      </c>
      <c r="E507" s="24">
        <f t="shared" si="209"/>
        <v>26</v>
      </c>
      <c r="F507" s="24">
        <f t="shared" si="209"/>
        <v>26</v>
      </c>
      <c r="G507" s="24">
        <f t="shared" si="209"/>
        <v>20</v>
      </c>
      <c r="H507" s="24">
        <f t="shared" si="209"/>
        <v>18</v>
      </c>
      <c r="I507" s="24">
        <f t="shared" si="209"/>
        <v>19</v>
      </c>
      <c r="J507" s="24">
        <f t="shared" si="209"/>
        <v>13</v>
      </c>
      <c r="K507" s="24">
        <f t="shared" si="209"/>
        <v>13</v>
      </c>
    </row>
    <row r="508" spans="1:11" ht="11.25">
      <c r="A508" s="6"/>
      <c r="B508" s="17"/>
      <c r="C508" s="17"/>
      <c r="D508" s="18"/>
      <c r="E508" s="18"/>
      <c r="F508" s="18"/>
      <c r="G508" s="18"/>
      <c r="J508" s="69"/>
      <c r="K508" s="25">
        <f>SUM(B507:K507)</f>
        <v>203</v>
      </c>
    </row>
    <row r="509" spans="1:11" ht="11.25">
      <c r="A509" s="26" t="s">
        <v>86</v>
      </c>
      <c r="B509" s="27"/>
      <c r="C509" s="27"/>
      <c r="D509" s="28"/>
      <c r="E509" s="28"/>
      <c r="F509" s="27"/>
      <c r="G509" s="28"/>
      <c r="H509" s="28"/>
      <c r="I509" s="28"/>
      <c r="J509" s="28"/>
      <c r="K509" s="28"/>
    </row>
    <row r="510" spans="1:11" ht="11.25">
      <c r="A510" s="61" t="s">
        <v>54</v>
      </c>
      <c r="B510" s="17">
        <f>DCOUNTA(data!$A4:$N5320,B$4,tabulka!B$3:B$4)-B66-B222-B378-B390-B402-B414-B426-B438-B450-B462-B474-B486-B498</f>
        <v>15</v>
      </c>
      <c r="C510" s="17">
        <f>DCOUNTA(data!$A4:$N5320,C$4,tabulka!C$3:C$4)-C66-C222-C378-C390-C402-C414-C426-C438-C450-C462-C474-C486-C498</f>
        <v>15</v>
      </c>
      <c r="D510" s="17">
        <f>DCOUNTA(data!$A4:$N5320,D$4,tabulka!D$3:D$4)-D66-D222-D378-D390-D402-D414-D426-D438-D450-D462-D474-D486-D498</f>
        <v>19</v>
      </c>
      <c r="E510" s="17">
        <f>DCOUNTA(data!$A4:$N5320,E$4,tabulka!E$3:E$4)-E66-E222-E378-E390-E402-E414-E426-E438-E450-E462-E474-E486-E498</f>
        <v>21</v>
      </c>
      <c r="F510" s="17">
        <f>DCOUNTA(data!$A4:$N5320,F$4,tabulka!F$3:F$4)-F66-F222-F378-F390-F402-F414-F426-F438-F450-F462-F474-F486-F498</f>
        <v>21</v>
      </c>
      <c r="G510" s="17">
        <f>DCOUNTA(data!$A4:$N5320,G$4,tabulka!G$3:G$4)-G66-G222-G378-G390-G402-G414-G426-G438-G450-G462-G474-G486-G498</f>
        <v>19</v>
      </c>
      <c r="H510" s="17">
        <f>DCOUNTA(data!$A4:$N5320,H$4,tabulka!Z$3:Z$4)-DCOUNTA(data!$A4:$N2122,H$4,tabulka!Z$3:Z$4)-H378-H390-H402-H414-H426-H438-H450-H462-H474-H486-H498</f>
        <v>20</v>
      </c>
      <c r="I510" s="17">
        <f>DCOUNTA(data!$A4:$N5320,I$4,tabulka!AD$3:AD$4)-I378-I390-I402-I414-I426-I438-I450-I462-I474-I486-I498</f>
        <v>15</v>
      </c>
      <c r="J510" s="17">
        <f>DCOUNTA(data!$A4:$N5320,J$4,tabulka!AH$3:AH$4)-DCOUNTA(data!$A4:$N4380,J$4,tabulka!AH$3:AH$4)-J414-J426-J438-J450-J462-J474-J486-J498</f>
        <v>3</v>
      </c>
      <c r="K510" s="17">
        <f>DCOUNTA(data!$A4:$N5320,K$4,tabulka!AL$3:AL$4)-DCOUNTA(data!$A4:$N4380,K$4,tabulka!AL$3:AL$4)-K414-K426-K438-K450-K462-K474-K486-K498</f>
        <v>3</v>
      </c>
    </row>
    <row r="511" spans="1:11" ht="11.25">
      <c r="A511" s="62" t="s">
        <v>55</v>
      </c>
      <c r="B511" s="20">
        <f aca="true" t="shared" si="210" ref="B511:K511">B510/B519</f>
        <v>1</v>
      </c>
      <c r="C511" s="20">
        <f t="shared" si="210"/>
        <v>1</v>
      </c>
      <c r="D511" s="20">
        <f t="shared" si="210"/>
        <v>1</v>
      </c>
      <c r="E511" s="20">
        <f t="shared" si="210"/>
        <v>1</v>
      </c>
      <c r="F511" s="20">
        <f t="shared" si="210"/>
        <v>1</v>
      </c>
      <c r="G511" s="20">
        <f t="shared" si="210"/>
        <v>1</v>
      </c>
      <c r="H511" s="20">
        <f t="shared" si="210"/>
        <v>1</v>
      </c>
      <c r="I511" s="20">
        <f t="shared" si="210"/>
        <v>1</v>
      </c>
      <c r="J511" s="20">
        <f t="shared" si="210"/>
        <v>0.42857142857142855</v>
      </c>
      <c r="K511" s="20">
        <f t="shared" si="210"/>
        <v>0.42857142857142855</v>
      </c>
    </row>
    <row r="512" spans="1:11" ht="11.25">
      <c r="A512" s="63" t="s">
        <v>56</v>
      </c>
      <c r="B512" s="17">
        <f>DCOUNTA(data!$A4:$N5320,B$4,tabulka!H$3:H$4)-B68-B224-B380-B392-B404-B416-B428-B440-B452-B464-B476-B488-B500</f>
        <v>0</v>
      </c>
      <c r="C512" s="17">
        <f>DCOUNTA(data!$A4:$N5320,C$4,tabulka!I$3:I$4)-C68-C224-C380-C392-C404-C416-C428-C440-C452-C464-C476-C488-C500</f>
        <v>0</v>
      </c>
      <c r="D512" s="17">
        <f>DCOUNTA(data!$A4:$N5320,D$4,tabulka!J$3:J$4)-D68-D224-D380-D392-D404-D416-D428-D440-D452-D464-D476-D488-D500</f>
        <v>0</v>
      </c>
      <c r="E512" s="17">
        <f>DCOUNTA(data!$A4:$N5320,E$4,tabulka!K$3:K$4)-E68-E224-E380-E392-E404-E416-E428-E440-E452-E464-E476-E488-E500</f>
        <v>0</v>
      </c>
      <c r="F512" s="17">
        <f>DCOUNTA(data!$A4:$N5320,F$4,tabulka!L$3:L$4)-F68-F224-F380-F392-F404-F416-F428-F440-F452-F464-F476-F488-F500</f>
        <v>0</v>
      </c>
      <c r="G512" s="17">
        <f>DCOUNTA(data!$A4:$N5320,G$4,tabulka!M$3:M$4)-G68-G224-G380-G392-G404-G416-G428-G440-G452-G464-G476-G488-G500</f>
        <v>0</v>
      </c>
      <c r="H512" s="17">
        <f>DCOUNTA(data!$A4:$N5320,H$4,tabulka!AA$3:AA$4)-DCOUNTA(data!$A4:$N2122,H$4,tabulka!AA$3:AA$4)-H380-H392-H404-H416-H428-H440-H452-H464-H476-H488-H500</f>
        <v>0</v>
      </c>
      <c r="I512" s="17">
        <f>DCOUNTA(data!$A4:$N5320,I$4,tabulka!AE$3:AE$4)-I380-I392-I404-I416-I428-I440-I452-I464-I476-I488-I500</f>
        <v>0</v>
      </c>
      <c r="J512" s="17">
        <f>DCOUNTA(data!$A4:$N5320,J$4,tabulka!AI$3:AI$4)-DCOUNTA(data!$A4:$N4380,J$4,tabulka!AI$3:AI$4)-J416-J428-J440-J452-J464-J476-J488-J500</f>
        <v>4</v>
      </c>
      <c r="K512" s="17">
        <f>DCOUNTA(data!$A4:$N5320,J$4,tabulka!AI$3:AI$4)-DCOUNTA(data!$A4:$N4380,J$4,tabulka!AI$3:AI$4)-J416-J428-J440-J452-K464-K476-K488-K500</f>
        <v>4</v>
      </c>
    </row>
    <row r="513" spans="1:11" ht="11.25">
      <c r="A513" s="64" t="s">
        <v>57</v>
      </c>
      <c r="B513" s="21">
        <f aca="true" t="shared" si="211" ref="B513:K513">B512/B519</f>
        <v>0</v>
      </c>
      <c r="C513" s="21">
        <f t="shared" si="211"/>
        <v>0</v>
      </c>
      <c r="D513" s="21">
        <f t="shared" si="211"/>
        <v>0</v>
      </c>
      <c r="E513" s="21">
        <f t="shared" si="211"/>
        <v>0</v>
      </c>
      <c r="F513" s="21">
        <f t="shared" si="211"/>
        <v>0</v>
      </c>
      <c r="G513" s="21">
        <f t="shared" si="211"/>
        <v>0</v>
      </c>
      <c r="H513" s="21">
        <f t="shared" si="211"/>
        <v>0</v>
      </c>
      <c r="I513" s="21">
        <f t="shared" si="211"/>
        <v>0</v>
      </c>
      <c r="J513" s="21">
        <f t="shared" si="211"/>
        <v>0.5714285714285714</v>
      </c>
      <c r="K513" s="21">
        <f t="shared" si="211"/>
        <v>0.5714285714285714</v>
      </c>
    </row>
    <row r="514" spans="1:11" ht="11.25">
      <c r="A514" s="83" t="s">
        <v>5</v>
      </c>
      <c r="B514" s="17">
        <f>DCOUNTA(data!$A4:$N5320,B$4,tabulka!N$3:N$4)-B70-B226-B382-B394-B406-B418-B430-B442-B454-B466-B478-B490-B502</f>
        <v>0</v>
      </c>
      <c r="C514" s="17">
        <f>DCOUNTA(data!$A4:$N5320,C$4,tabulka!O$3:O$4)-C70-C226-C382-C394-C406-C418-C430-C442-C454-C466-D478-C490-C502</f>
        <v>0</v>
      </c>
      <c r="D514" s="17">
        <f>DCOUNTA(data!$A4:$N5320,D$4,tabulka!P$3:P$4)-D70-D226-D382-D394-D406-D418-D430-D442-D454-D466-D478-D490-D502</f>
        <v>0</v>
      </c>
      <c r="E514" s="17">
        <f>DCOUNTA(data!$A4:$N5320,E$4,tabulka!Q$3:Q$4)-E70-E226-E382-E394-E406-E418-E430-E442-E454-E466-E478-E490-E502</f>
        <v>0</v>
      </c>
      <c r="F514" s="17">
        <f>DCOUNTA(data!$A4:$N5320,F$4,tabulka!R$3:R$4)-F70-F226-F382-F394-F406-F418-F430-F442-F454-F466-F478-F490-F502</f>
        <v>0</v>
      </c>
      <c r="G514" s="17">
        <f>DCOUNTA(data!$A4:$N5320,G$4,tabulka!S$3:S$4)-G70-G226-G382-G394-G406-G418-G430-G442-G454-G466-G478-G490-G502</f>
        <v>0</v>
      </c>
      <c r="H514" s="17">
        <f>DCOUNTA(data!$A4:$N5320,H$4,tabulka!AB$3:AB$4)-DCOUNTA(data!$A4:$N2122,H$4,tabulka!AB$3:AB$4)-H382-H394-H406-H418-H430-H442-H454-H466-H478-H490-H502</f>
        <v>0</v>
      </c>
      <c r="I514" s="17">
        <f>DCOUNTA(data!$A4:$N5320,I$4,tabulka!AF$3:AF$4)-I382-I394-I406-I418-I430-I442-I454-I466-I478-I490-I502</f>
        <v>0</v>
      </c>
      <c r="J514" s="17">
        <f>DCOUNTA(data!$A4:$N5320,J$4,tabulka!AJ$3:AJ$4)-DCOUNTA(data!$A4:$N4380,J$4,tabulka!AJ$3:AJ$4)-J418-J430-J442-J454-J466-J478-J490-J502</f>
        <v>0</v>
      </c>
      <c r="K514" s="17">
        <f>DCOUNTA(data!$A4:$N5320,K$4,tabulka!AN$3:AN$4)-DCOUNTA(data!$A4:$N4380,K$4,tabulka!AN$3:AN$4)-K418-K430-K442-K454-K466-K478-K490-K502</f>
        <v>0</v>
      </c>
    </row>
    <row r="515" spans="1:11" ht="11.25">
      <c r="A515" s="84"/>
      <c r="B515" s="22">
        <f aca="true" t="shared" si="212" ref="B515:K515">B514/B519</f>
        <v>0</v>
      </c>
      <c r="C515" s="22">
        <f t="shared" si="212"/>
        <v>0</v>
      </c>
      <c r="D515" s="22">
        <f t="shared" si="212"/>
        <v>0</v>
      </c>
      <c r="E515" s="22">
        <f t="shared" si="212"/>
        <v>0</v>
      </c>
      <c r="F515" s="22">
        <f t="shared" si="212"/>
        <v>0</v>
      </c>
      <c r="G515" s="22">
        <f t="shared" si="212"/>
        <v>0</v>
      </c>
      <c r="H515" s="22">
        <f t="shared" si="212"/>
        <v>0</v>
      </c>
      <c r="I515" s="22">
        <f t="shared" si="212"/>
        <v>0</v>
      </c>
      <c r="J515" s="22">
        <f t="shared" si="212"/>
        <v>0</v>
      </c>
      <c r="K515" s="22">
        <f t="shared" si="212"/>
        <v>0</v>
      </c>
    </row>
    <row r="516" spans="1:11" ht="11.25">
      <c r="A516" s="66" t="s">
        <v>59</v>
      </c>
      <c r="B516" s="17">
        <f>DCOUNTA(data!$A4:$N5320,B$4,tabulka!T$3:T$4)-B72-B228-B384-B396-B408-B420-B432-B444-B456-B468-B480-B492-B504</f>
        <v>0</v>
      </c>
      <c r="C516" s="17">
        <f>DCOUNTA(data!$A4:$N5320,C$4,tabulka!U$3:U$4)-C72-C228-C384-C396-C408-C420-C432-C444-C456-C468-C480-C492-C504</f>
        <v>0</v>
      </c>
      <c r="D516" s="17">
        <f>DCOUNTA(data!$A4:$N5320,D$4,tabulka!V$3:V$4)-D72-D228-D384-D396-D408-D420-D432-D444-D456-D468-D480-D492-D504</f>
        <v>0</v>
      </c>
      <c r="E516" s="17">
        <f>DCOUNTA(data!$A4:$N5320,D$4,tabulka!V$3:V$4)-D72-D228-D384-D396-D408-D420-E432-E444-E456-E468-E480-E492-E504</f>
        <v>0</v>
      </c>
      <c r="F516" s="17">
        <f>DCOUNTA(data!$A4:$N5320,F$4,tabulka!X$3:X$4)-F72-F228-F384-F396-F408-F420-F432-F444-F456-F468-F480-F492-F504</f>
        <v>0</v>
      </c>
      <c r="G516" s="17">
        <f>DCOUNTA(data!$A4:$N5320,F$4,tabulka!X$3:X$4)-F72-F228-F384-F396-F408-F420-F432-F444-F456-F468-F480-F492-G504</f>
        <v>0</v>
      </c>
      <c r="H516" s="17">
        <f>DCOUNTA(data!$A4:$N5320,H$4,tabulka!AC$3:AC$4)-DCOUNTA(data!$A4:$N2122,H$4,tabulka!AC$3:AC$4)-H384-H396-H408-H420-H432-H444-H456-H468-H480-H492-H504</f>
        <v>0</v>
      </c>
      <c r="I516" s="17">
        <f>DCOUNTA(data!$A4:$N5320,I$4,tabulka!AG$3:AG$4)-I384-I396-I408-I420-I432-I444-I456-I468-I480-I492-I504</f>
        <v>0</v>
      </c>
      <c r="J516" s="17">
        <f>DCOUNTA(data!$A4:$N5320,J$4,tabulka!AK$3:AK$4)-DCOUNTA(data!$A4:$N4380,J$4,tabulka!AK$3:AK$4)-J420-J432-J444-J456-J468-J480-J492-J504</f>
        <v>0</v>
      </c>
      <c r="K516" s="17">
        <f>DCOUNTA(data!$A4:$N5320,K$4,tabulka!AO$3:AO$4)-DCOUNTA(data!$A4:$N4380,K$4,tabulka!AO$3:AO$4)-K420-K432-K444-K456-K468-K480-K492-K504</f>
        <v>0</v>
      </c>
    </row>
    <row r="517" spans="1:11" ht="11.25">
      <c r="A517" s="67" t="s">
        <v>58</v>
      </c>
      <c r="B517" s="54">
        <f aca="true" t="shared" si="213" ref="B517:K517">B516/B519</f>
        <v>0</v>
      </c>
      <c r="C517" s="54">
        <f t="shared" si="213"/>
        <v>0</v>
      </c>
      <c r="D517" s="54">
        <f t="shared" si="213"/>
        <v>0</v>
      </c>
      <c r="E517" s="54">
        <f t="shared" si="213"/>
        <v>0</v>
      </c>
      <c r="F517" s="54">
        <f t="shared" si="213"/>
        <v>0</v>
      </c>
      <c r="G517" s="54">
        <f t="shared" si="213"/>
        <v>0</v>
      </c>
      <c r="H517" s="54">
        <f t="shared" si="213"/>
        <v>0</v>
      </c>
      <c r="I517" s="54">
        <f t="shared" si="213"/>
        <v>0</v>
      </c>
      <c r="J517" s="54">
        <f t="shared" si="213"/>
        <v>0</v>
      </c>
      <c r="K517" s="54">
        <f t="shared" si="213"/>
        <v>0</v>
      </c>
    </row>
    <row r="518" spans="1:11" ht="11.25">
      <c r="A518" s="6"/>
      <c r="B518" s="17"/>
      <c r="C518" s="17"/>
      <c r="D518" s="17"/>
      <c r="E518" s="18"/>
      <c r="F518" s="18"/>
      <c r="G518" s="17"/>
      <c r="H518" s="19"/>
      <c r="I518" s="19"/>
      <c r="J518" s="19"/>
      <c r="K518" s="19"/>
    </row>
    <row r="519" spans="1:11" ht="11.25">
      <c r="A519" s="23" t="s">
        <v>8</v>
      </c>
      <c r="B519" s="24">
        <f>B510+B512+B514+B516</f>
        <v>15</v>
      </c>
      <c r="C519" s="24">
        <f aca="true" t="shared" si="214" ref="C519:K519">C510+C512+C514+C516</f>
        <v>15</v>
      </c>
      <c r="D519" s="24">
        <f t="shared" si="214"/>
        <v>19</v>
      </c>
      <c r="E519" s="24">
        <f t="shared" si="214"/>
        <v>21</v>
      </c>
      <c r="F519" s="24">
        <f t="shared" si="214"/>
        <v>21</v>
      </c>
      <c r="G519" s="24">
        <f t="shared" si="214"/>
        <v>19</v>
      </c>
      <c r="H519" s="24">
        <f t="shared" si="214"/>
        <v>20</v>
      </c>
      <c r="I519" s="24">
        <f t="shared" si="214"/>
        <v>15</v>
      </c>
      <c r="J519" s="24">
        <f t="shared" si="214"/>
        <v>7</v>
      </c>
      <c r="K519" s="24">
        <f t="shared" si="214"/>
        <v>7</v>
      </c>
    </row>
    <row r="520" spans="1:11" ht="11.25">
      <c r="A520" s="6"/>
      <c r="B520" s="17"/>
      <c r="C520" s="17"/>
      <c r="D520" s="18"/>
      <c r="E520" s="18"/>
      <c r="F520" s="18"/>
      <c r="G520" s="18"/>
      <c r="J520" s="69"/>
      <c r="K520" s="25">
        <f>SUM(B519:K519)</f>
        <v>159</v>
      </c>
    </row>
    <row r="521" spans="1:11" ht="11.25">
      <c r="A521" s="56" t="s">
        <v>87</v>
      </c>
      <c r="B521" s="57"/>
      <c r="C521" s="57"/>
      <c r="D521" s="57"/>
      <c r="E521" s="57"/>
      <c r="F521" s="57"/>
      <c r="G521" s="57"/>
      <c r="H521" s="57"/>
      <c r="I521" s="57"/>
      <c r="J521" s="57"/>
      <c r="K521" s="57"/>
    </row>
    <row r="522" spans="1:11" ht="11.25">
      <c r="A522" s="61" t="s">
        <v>54</v>
      </c>
      <c r="B522" s="17">
        <f>DCOUNTA(data!$A4:$N5320,B$4,tabulka!B$3:B$4)-B66-B222-B378</f>
        <v>371</v>
      </c>
      <c r="C522" s="17">
        <f>DCOUNTA(data!$A4:$N5320,C$4,tabulka!C$3:C$4)-C66-C222-C378</f>
        <v>360</v>
      </c>
      <c r="D522" s="17">
        <f>DCOUNTA(data!$A4:$N5320,D$4,tabulka!D$3:D$4)-D66-D222-D378</f>
        <v>352</v>
      </c>
      <c r="E522" s="17">
        <f>DCOUNTA(data!$A4:$N5320,E$4,tabulka!E$3:E$4)-E66-E222-E378</f>
        <v>356</v>
      </c>
      <c r="F522" s="17">
        <f>DCOUNTA(data!$A4:$N5320,F$4,tabulka!F$3:F$4)-F66-F222-F378</f>
        <v>319</v>
      </c>
      <c r="G522" s="17">
        <f>DCOUNTA(data!$A4:$N5320,G$4,tabulka!G$3:G$4)-G66-G222-G378</f>
        <v>197</v>
      </c>
      <c r="H522" s="17">
        <f>DCOUNTA(data!$A4:$N5320,H$4,tabulka!Z$3:Z$4)-DCOUNTA(data!$A4:$N2122,H$4,tabulka!Z$3:Z$4)-H378</f>
        <v>320</v>
      </c>
      <c r="I522" s="17">
        <f>DCOUNTA(data!$A4:$N5320,I$4,tabulka!AD$3:AD$4)-I378</f>
        <v>332</v>
      </c>
      <c r="J522" s="17">
        <f>DCOUNTA(data!$A4:$N5320,J$4,tabulka!AH$3:AH$4)-DCOUNTA(data!$A4:$N4380,J$4,tabulka!AH$3:AH$4)</f>
        <v>47</v>
      </c>
      <c r="K522" s="17">
        <f>DCOUNTA(data!$A4:$N5320,K$4,tabulka!AL$3:AL$4)-DCOUNTA(data!$A4:$N4380,K$4,tabulka!AL$3:AL$4)</f>
        <v>47</v>
      </c>
    </row>
    <row r="523" spans="1:11" ht="11.25">
      <c r="A523" s="62" t="s">
        <v>55</v>
      </c>
      <c r="B523" s="20">
        <f aca="true" t="shared" si="215" ref="B523:K523">B522/B531</f>
        <v>0.9946380697050938</v>
      </c>
      <c r="C523" s="20">
        <f t="shared" si="215"/>
        <v>0.9473684210526315</v>
      </c>
      <c r="D523" s="20">
        <f t="shared" si="215"/>
        <v>0.9805013927576601</v>
      </c>
      <c r="E523" s="20">
        <f t="shared" si="215"/>
        <v>1</v>
      </c>
      <c r="F523" s="20">
        <f t="shared" si="215"/>
        <v>0.9608433734939759</v>
      </c>
      <c r="G523" s="20">
        <f t="shared" si="215"/>
        <v>0.985</v>
      </c>
      <c r="H523" s="20">
        <f t="shared" si="215"/>
        <v>0.8815426997245179</v>
      </c>
      <c r="I523" s="20">
        <f t="shared" si="215"/>
        <v>0.996996996996997</v>
      </c>
      <c r="J523" s="20">
        <f t="shared" si="215"/>
        <v>0.42342342342342343</v>
      </c>
      <c r="K523" s="20">
        <f t="shared" si="215"/>
        <v>0.42727272727272725</v>
      </c>
    </row>
    <row r="524" spans="1:11" ht="11.25">
      <c r="A524" s="63" t="s">
        <v>56</v>
      </c>
      <c r="B524" s="17">
        <f>DCOUNTA(data!$A4:$N5320,B$4,tabulka!H$3:H$4)-B68-B224-B380</f>
        <v>0</v>
      </c>
      <c r="C524" s="17">
        <f>DCOUNTA(data!$A4:$N5320,C$4,tabulka!I$3:I$4)-C68-C224-C380</f>
        <v>16</v>
      </c>
      <c r="D524" s="17">
        <f>DCOUNTA(data!$A4:$N5320,D$4,tabulka!J$3:J$4)-D68-D224-D380</f>
        <v>5</v>
      </c>
      <c r="E524" s="17">
        <f>DCOUNTA(data!$A4:$N5320,E$4,tabulka!K$3:K$4)-E68-E224-E380</f>
        <v>0</v>
      </c>
      <c r="F524" s="17">
        <f>DCOUNTA(data!$A4:$N5320,F$4,tabulka!L$3:L$4)-F68-F224-F380</f>
        <v>0</v>
      </c>
      <c r="G524" s="17">
        <f>DCOUNTA(data!$A4:$N5320,G$4,tabulka!M$3:M$4)-G68-G224-G380</f>
        <v>0</v>
      </c>
      <c r="H524" s="17">
        <f>DCOUNTA(data!$A4:$N5320,H$4,tabulka!AA$3:AA$4)-DCOUNTA(data!$A4:$N2122,H$4,tabulka!AA$3:AA$4)-H380</f>
        <v>37</v>
      </c>
      <c r="I524" s="17">
        <f>DCOUNTA(data!$A4:$N5320,I$4,tabulka!AE$3:AE$4)-I380</f>
        <v>0</v>
      </c>
      <c r="J524" s="17">
        <f>DCOUNTA(data!$A4:$N5320,J$4,tabulka!AI$3:AI$4)-DCOUNTA(data!$A4:$N4380,J$4,tabulka!AI$3:AI$4)</f>
        <v>63</v>
      </c>
      <c r="K524" s="17">
        <f>DCOUNTA(data!$A4:$N5320,K$4,tabulka!AM$3:AM$4)-DCOUNTA(data!$A4:$N4380,K$4,tabulka!AM$3:AM$4)</f>
        <v>63</v>
      </c>
    </row>
    <row r="525" spans="1:11" ht="11.25">
      <c r="A525" s="64" t="s">
        <v>57</v>
      </c>
      <c r="B525" s="21">
        <f aca="true" t="shared" si="216" ref="B525:K525">B524/B531</f>
        <v>0</v>
      </c>
      <c r="C525" s="21">
        <f t="shared" si="216"/>
        <v>0.042105263157894736</v>
      </c>
      <c r="D525" s="21">
        <f t="shared" si="216"/>
        <v>0.013927576601671309</v>
      </c>
      <c r="E525" s="21">
        <f t="shared" si="216"/>
        <v>0</v>
      </c>
      <c r="F525" s="21">
        <f t="shared" si="216"/>
        <v>0</v>
      </c>
      <c r="G525" s="21">
        <f t="shared" si="216"/>
        <v>0</v>
      </c>
      <c r="H525" s="21">
        <f t="shared" si="216"/>
        <v>0.10192837465564739</v>
      </c>
      <c r="I525" s="21">
        <f t="shared" si="216"/>
        <v>0</v>
      </c>
      <c r="J525" s="21">
        <f t="shared" si="216"/>
        <v>0.5675675675675675</v>
      </c>
      <c r="K525" s="21">
        <f t="shared" si="216"/>
        <v>0.5727272727272728</v>
      </c>
    </row>
    <row r="526" spans="1:11" ht="11.25">
      <c r="A526" s="83" t="s">
        <v>5</v>
      </c>
      <c r="B526" s="17">
        <f>DCOUNTA(data!$A4:$N5320,B$4,tabulka!N$3:N$4)-B70-B226-B382</f>
        <v>0</v>
      </c>
      <c r="C526" s="17">
        <f>DCOUNTA(data!$A4:$N5320,C$4,tabulka!O$3:O$4)-C70-C226-C382</f>
        <v>3</v>
      </c>
      <c r="D526" s="17">
        <f>DCOUNTA(data!$A4:$N5320,D$4,tabulka!P$3:P$4)-D70-D226-D382</f>
        <v>2</v>
      </c>
      <c r="E526" s="17">
        <f>DCOUNTA(data!$A4:$N5320,E$4,tabulka!Q$3:Q$4)-E70-E226-E382</f>
        <v>0</v>
      </c>
      <c r="F526" s="17">
        <f>DCOUNTA(data!$A4:$N5320,F$4,tabulka!R$3:R$4)-F70-F226-F382</f>
        <v>8</v>
      </c>
      <c r="G526" s="17">
        <f>DCOUNTA(data!$A4:$N5320,G$4,tabulka!S$3:S$4)-G70-G226-G382</f>
        <v>3</v>
      </c>
      <c r="H526" s="17">
        <f>DCOUNTA(data!$A4:$N5320,H$4,tabulka!AB$3:AB$4)-DCOUNTA(data!$A4:$N2122,H$4,tabulka!AB$3:AB$4)-H382</f>
        <v>3</v>
      </c>
      <c r="I526" s="17">
        <f>DCOUNTA(data!$A4:$N5320,I$4,tabulka!AF$3:AF$4)-I382</f>
        <v>0</v>
      </c>
      <c r="J526" s="17">
        <f>DCOUNTA(data!$A4:$N5320,J$4,tabulka!AJ$3:AJ$4)-DCOUNTA(data!$A4:$N4380,J$4,tabulka!AJ$3:AJ$4)</f>
        <v>1</v>
      </c>
      <c r="K526" s="17">
        <f>DCOUNTA(data!$A4:$N5320,K$4,tabulka!AN$3:AN$4)-DCOUNTA(data!$A4:$N4380,K$4,tabulka!AN$3:AN$4)</f>
        <v>0</v>
      </c>
    </row>
    <row r="527" spans="1:11" ht="11.25">
      <c r="A527" s="84"/>
      <c r="B527" s="22">
        <f aca="true" t="shared" si="217" ref="B527:K527">B526/B531</f>
        <v>0</v>
      </c>
      <c r="C527" s="22">
        <f t="shared" si="217"/>
        <v>0.007894736842105263</v>
      </c>
      <c r="D527" s="22">
        <f t="shared" si="217"/>
        <v>0.005571030640668524</v>
      </c>
      <c r="E527" s="22">
        <f t="shared" si="217"/>
        <v>0</v>
      </c>
      <c r="F527" s="22">
        <f t="shared" si="217"/>
        <v>0.024096385542168676</v>
      </c>
      <c r="G527" s="22">
        <f t="shared" si="217"/>
        <v>0.015</v>
      </c>
      <c r="H527" s="22">
        <f t="shared" si="217"/>
        <v>0.008264462809917356</v>
      </c>
      <c r="I527" s="22">
        <f t="shared" si="217"/>
        <v>0</v>
      </c>
      <c r="J527" s="22">
        <f t="shared" si="217"/>
        <v>0.009009009009009009</v>
      </c>
      <c r="K527" s="22">
        <f t="shared" si="217"/>
        <v>0</v>
      </c>
    </row>
    <row r="528" spans="1:11" ht="11.25">
      <c r="A528" s="66" t="s">
        <v>59</v>
      </c>
      <c r="B528" s="17">
        <f>DCOUNTA(data!$A4:$N5320,B$4,tabulka!T$3:T$4)-B72-B228-B384</f>
        <v>2</v>
      </c>
      <c r="C528" s="17">
        <f>DCOUNTA(data!$A4:$N5320,C$4,tabulka!U$3:U$4)-C72-C228-C384</f>
        <v>1</v>
      </c>
      <c r="D528" s="17">
        <f>DCOUNTA(data!$A4:$N5320,D$4,tabulka!V$3:V$4)-D72-D228-D384</f>
        <v>0</v>
      </c>
      <c r="E528" s="17">
        <f>DCOUNTA(data!$A4:$N5320,E$4,tabulka!W$3:W$4)-E72-E228-E384</f>
        <v>0</v>
      </c>
      <c r="F528" s="17">
        <f>DCOUNTA(data!$A4:$N5320,F$4,tabulka!X$3:X$4)-F72-F228-F384</f>
        <v>5</v>
      </c>
      <c r="G528" s="17">
        <f>DCOUNTA(data!$A4:$N5320,G$4,tabulka!Y$3:Y$4)-G72-G228-G384</f>
        <v>0</v>
      </c>
      <c r="H528" s="17">
        <f>DCOUNTA(data!$A4:$N5320,H$4,tabulka!AC$3:AC$4)-DCOUNTA(data!$A4:$N2122,H$4,tabulka!AC$3:AC$4)-H384</f>
        <v>3</v>
      </c>
      <c r="I528" s="17">
        <f>DCOUNTA(data!$A4:$N5320,I$4,tabulka!AG$3:AG$4)-I384</f>
        <v>1</v>
      </c>
      <c r="J528" s="17">
        <f>DCOUNTA(data!$A4:$N5320,J$4,tabulka!AK$3:AK$4)-DCOUNTA(data!$A4:$N4380,J$4,tabulka!AK$3:AK$4)</f>
        <v>0</v>
      </c>
      <c r="K528" s="17">
        <f>DCOUNTA(data!$A4:$N5320,K$4,tabulka!AO$3:AO$4)-DCOUNTA(data!$A4:$N4380,K$4,tabulka!AO$3:AO$4)</f>
        <v>0</v>
      </c>
    </row>
    <row r="529" spans="1:11" ht="11.25">
      <c r="A529" s="67" t="s">
        <v>58</v>
      </c>
      <c r="B529" s="54">
        <f aca="true" t="shared" si="218" ref="B529:K529">B528/B531</f>
        <v>0.005361930294906166</v>
      </c>
      <c r="C529" s="54">
        <f t="shared" si="218"/>
        <v>0.002631578947368421</v>
      </c>
      <c r="D529" s="54">
        <f t="shared" si="218"/>
        <v>0</v>
      </c>
      <c r="E529" s="54">
        <f t="shared" si="218"/>
        <v>0</v>
      </c>
      <c r="F529" s="54">
        <f t="shared" si="218"/>
        <v>0.015060240963855422</v>
      </c>
      <c r="G529" s="54">
        <f t="shared" si="218"/>
        <v>0</v>
      </c>
      <c r="H529" s="54">
        <f t="shared" si="218"/>
        <v>0.008264462809917356</v>
      </c>
      <c r="I529" s="54">
        <f t="shared" si="218"/>
        <v>0.003003003003003003</v>
      </c>
      <c r="J529" s="54">
        <f t="shared" si="218"/>
        <v>0</v>
      </c>
      <c r="K529" s="54">
        <f t="shared" si="218"/>
        <v>0</v>
      </c>
    </row>
    <row r="530" spans="1:11" ht="11.25">
      <c r="A530" s="6"/>
      <c r="B530" s="17"/>
      <c r="C530" s="17"/>
      <c r="D530" s="17"/>
      <c r="E530" s="18"/>
      <c r="F530" s="18"/>
      <c r="G530" s="17"/>
      <c r="H530" s="19"/>
      <c r="I530" s="19"/>
      <c r="J530" s="19"/>
      <c r="K530" s="19"/>
    </row>
    <row r="531" spans="1:11" ht="11.25">
      <c r="A531" s="23" t="s">
        <v>8</v>
      </c>
      <c r="B531" s="24">
        <f>B522+B524+B526+B528</f>
        <v>373</v>
      </c>
      <c r="C531" s="24">
        <f aca="true" t="shared" si="219" ref="C531:K531">C522+C524+C526+C528</f>
        <v>380</v>
      </c>
      <c r="D531" s="24">
        <f t="shared" si="219"/>
        <v>359</v>
      </c>
      <c r="E531" s="24">
        <f t="shared" si="219"/>
        <v>356</v>
      </c>
      <c r="F531" s="24">
        <f t="shared" si="219"/>
        <v>332</v>
      </c>
      <c r="G531" s="24">
        <f t="shared" si="219"/>
        <v>200</v>
      </c>
      <c r="H531" s="24">
        <f t="shared" si="219"/>
        <v>363</v>
      </c>
      <c r="I531" s="24">
        <f t="shared" si="219"/>
        <v>333</v>
      </c>
      <c r="J531" s="24">
        <f t="shared" si="219"/>
        <v>111</v>
      </c>
      <c r="K531" s="24">
        <f t="shared" si="219"/>
        <v>110</v>
      </c>
    </row>
    <row r="532" spans="1:11" ht="11.25">
      <c r="A532" s="6"/>
      <c r="B532" s="17"/>
      <c r="C532" s="17"/>
      <c r="D532" s="18"/>
      <c r="E532" s="18"/>
      <c r="F532" s="18"/>
      <c r="G532" s="18"/>
      <c r="J532" s="69"/>
      <c r="K532" s="25">
        <f>SUM(B531:K531)</f>
        <v>2917</v>
      </c>
    </row>
    <row r="533" spans="1:11" ht="11.25">
      <c r="A533" s="26" t="s">
        <v>88</v>
      </c>
      <c r="B533" s="27"/>
      <c r="C533" s="27"/>
      <c r="D533" s="28"/>
      <c r="E533" s="28"/>
      <c r="F533" s="28"/>
      <c r="G533" s="28"/>
      <c r="H533" s="28"/>
      <c r="I533" s="28"/>
      <c r="J533" s="28"/>
      <c r="K533" s="28"/>
    </row>
    <row r="534" spans="1:11" ht="11.25">
      <c r="A534" s="61" t="s">
        <v>54</v>
      </c>
      <c r="B534" s="17">
        <f>DCOUNTA(data!$A4:$N5447,B$4,tabulka!B$3:B$4)-B66-B222-B378-B522</f>
        <v>36</v>
      </c>
      <c r="C534" s="17">
        <f>DCOUNTA(data!$A4:$N5447,C$4,tabulka!C$3:C$4)-C66-C222-C378-C522</f>
        <v>36</v>
      </c>
      <c r="D534" s="17">
        <f>DCOUNTA(data!$A4:$N5447,D$4,tabulka!D$3:D$4)-D66-D222-D378-D522</f>
        <v>37</v>
      </c>
      <c r="E534" s="17">
        <f>DCOUNTA(data!$A4:$N5447,E$4,tabulka!E$3:E$4)-E66-E222-E378-E522</f>
        <v>41</v>
      </c>
      <c r="F534" s="72"/>
      <c r="G534" s="17">
        <f>DCOUNTA(data!$A4:$N5447,G$4,tabulka!G$3:G$4)-G66-G222-G378-G522</f>
        <v>37</v>
      </c>
      <c r="H534" s="72"/>
      <c r="I534" s="17">
        <f>DCOUNTA(data!$A4:$N5447,I$4,tabulka!AD$3:AD$4)-I378-I522</f>
        <v>36</v>
      </c>
      <c r="J534" s="17">
        <f>DCOUNTA(data!$A4:$N5447,J$4,tabulka!AH$3:AH$4)-DCOUNTA(data!$A4:$N4380,J$4,tabulka!AH$3:AH$4)-J522</f>
        <v>10</v>
      </c>
      <c r="K534" s="17">
        <f>DCOUNTA(data!$A4:$N5447,K$4,tabulka!AL$3:AL$4)-DCOUNTA(data!$A4:$N4380,K$4,tabulka!AL$3:AL$4)-K522</f>
        <v>10</v>
      </c>
    </row>
    <row r="535" spans="1:11" ht="11.25">
      <c r="A535" s="62" t="s">
        <v>55</v>
      </c>
      <c r="B535" s="20">
        <f aca="true" t="shared" si="220" ref="B535:K535">B534/B543</f>
        <v>1</v>
      </c>
      <c r="C535" s="20">
        <f t="shared" si="220"/>
        <v>1</v>
      </c>
      <c r="D535" s="20">
        <f t="shared" si="220"/>
        <v>1</v>
      </c>
      <c r="E535" s="20">
        <f t="shared" si="220"/>
        <v>1</v>
      </c>
      <c r="F535" s="73"/>
      <c r="G535" s="20">
        <f t="shared" si="220"/>
        <v>1</v>
      </c>
      <c r="H535" s="73"/>
      <c r="I535" s="20">
        <f t="shared" si="220"/>
        <v>1</v>
      </c>
      <c r="J535" s="20">
        <f t="shared" si="220"/>
        <v>0.8333333333333334</v>
      </c>
      <c r="K535" s="20">
        <f t="shared" si="220"/>
        <v>0.8333333333333334</v>
      </c>
    </row>
    <row r="536" spans="1:11" ht="11.25">
      <c r="A536" s="63" t="s">
        <v>56</v>
      </c>
      <c r="B536" s="17">
        <f>DCOUNTA(data!$A4:$N5447,B$4,tabulka!H$3:H$4)-B68-B224-B380-B524</f>
        <v>0</v>
      </c>
      <c r="C536" s="17">
        <f>DCOUNTA(data!$A4:$N5447,C$4,tabulka!I$3:I$4)-C68-C224-C380-C524</f>
        <v>0</v>
      </c>
      <c r="D536" s="17">
        <f>DCOUNTA(data!$A4:$N5447,D$4,tabulka!J$3:J$4)-D68-D224-D380-D524</f>
        <v>0</v>
      </c>
      <c r="E536" s="17">
        <f>DCOUNTA(data!$A4:$N5447,E$4,tabulka!K$3:K$4)-E68-E224-E380-E524</f>
        <v>0</v>
      </c>
      <c r="F536" s="72"/>
      <c r="G536" s="17">
        <f>DCOUNTA(data!$A4:$N5447,G$4,tabulka!M$3:M$4)-G68-G224-G380-G524</f>
        <v>0</v>
      </c>
      <c r="H536" s="72"/>
      <c r="I536" s="17">
        <f>DCOUNTA(data!$A4:$N5447,I$4,tabulka!AE$3:AE$4)-I380-I524</f>
        <v>0</v>
      </c>
      <c r="J536" s="17">
        <f>DCOUNTA(data!$A4:$N5447,J$4,tabulka!AI$3:AI$4)-DCOUNTA(data!$A4:$N4380,J$4,tabulka!AI$3:AI$4)-J524</f>
        <v>2</v>
      </c>
      <c r="K536" s="17">
        <f>DCOUNTA(data!$A4:$N5447,K$4,tabulka!AM$3:AM$4)-DCOUNTA(data!$A4:$N4380,K$4,tabulka!AM$3:AM$4)-K524</f>
        <v>2</v>
      </c>
    </row>
    <row r="537" spans="1:11" ht="11.25">
      <c r="A537" s="64" t="s">
        <v>57</v>
      </c>
      <c r="B537" s="21">
        <f aca="true" t="shared" si="221" ref="B537:K537">B536/B543</f>
        <v>0</v>
      </c>
      <c r="C537" s="21">
        <f t="shared" si="221"/>
        <v>0</v>
      </c>
      <c r="D537" s="21">
        <f t="shared" si="221"/>
        <v>0</v>
      </c>
      <c r="E537" s="21">
        <f t="shared" si="221"/>
        <v>0</v>
      </c>
      <c r="F537" s="74"/>
      <c r="G537" s="21">
        <f t="shared" si="221"/>
        <v>0</v>
      </c>
      <c r="H537" s="74"/>
      <c r="I537" s="21">
        <f t="shared" si="221"/>
        <v>0</v>
      </c>
      <c r="J537" s="21">
        <f t="shared" si="221"/>
        <v>0.16666666666666666</v>
      </c>
      <c r="K537" s="21">
        <f t="shared" si="221"/>
        <v>0.16666666666666666</v>
      </c>
    </row>
    <row r="538" spans="1:11" ht="11.25">
      <c r="A538" s="83" t="s">
        <v>5</v>
      </c>
      <c r="B538" s="17">
        <f>DCOUNTA(data!$A4:$N5447,B$4,tabulka!N$3:N$4)-B70-B226-B382-B526</f>
        <v>0</v>
      </c>
      <c r="C538" s="17">
        <f>DCOUNTA(data!$A4:$N5447,C$4,tabulka!O$3:O$4)-C70-C226-C382-C526</f>
        <v>0</v>
      </c>
      <c r="D538" s="17">
        <f>DCOUNTA(data!$A4:$N5447,D$4,tabulka!P$3:P$4)-D70-D226-D382-D526</f>
        <v>0</v>
      </c>
      <c r="E538" s="17">
        <f>DCOUNTA(data!$A4:$N5447,E$4,tabulka!Q$3:Q$4)-E70-E226-E382-E526</f>
        <v>0</v>
      </c>
      <c r="F538" s="72"/>
      <c r="G538" s="17">
        <f>DCOUNTA(data!$A4:$N5447,G$4,tabulka!S$3:S$4)-G70-G226-G382-G526</f>
        <v>0</v>
      </c>
      <c r="H538" s="72"/>
      <c r="I538" s="17">
        <f>DCOUNTA(data!$A4:$N5447,I$4,tabulka!AF$3:AF$4)-I382-I526</f>
        <v>0</v>
      </c>
      <c r="J538" s="17">
        <f>DCOUNTA(data!$A4:$N5447,J$4,tabulka!AJ$3:AJ$4)-DCOUNTA(data!$A4:$N4380,J$4,tabulka!AJ$3:AJ$4)-J526</f>
        <v>0</v>
      </c>
      <c r="K538" s="17">
        <f>DCOUNTA(data!$A4:$N5447,K$4,tabulka!AN$3:AN$4)-DCOUNTA(data!$A4:$N4380,K$4,tabulka!AN$3:AN$4)-K526</f>
        <v>0</v>
      </c>
    </row>
    <row r="539" spans="1:11" ht="11.25">
      <c r="A539" s="84"/>
      <c r="B539" s="22">
        <f aca="true" t="shared" si="222" ref="B539:K539">B538/B543</f>
        <v>0</v>
      </c>
      <c r="C539" s="22">
        <f t="shared" si="222"/>
        <v>0</v>
      </c>
      <c r="D539" s="22">
        <f t="shared" si="222"/>
        <v>0</v>
      </c>
      <c r="E539" s="22">
        <f t="shared" si="222"/>
        <v>0</v>
      </c>
      <c r="F539" s="75"/>
      <c r="G539" s="22">
        <f t="shared" si="222"/>
        <v>0</v>
      </c>
      <c r="H539" s="75"/>
      <c r="I539" s="22">
        <f t="shared" si="222"/>
        <v>0</v>
      </c>
      <c r="J539" s="22">
        <f t="shared" si="222"/>
        <v>0</v>
      </c>
      <c r="K539" s="22">
        <f t="shared" si="222"/>
        <v>0</v>
      </c>
    </row>
    <row r="540" spans="1:11" ht="11.25">
      <c r="A540" s="66" t="s">
        <v>59</v>
      </c>
      <c r="B540" s="17">
        <f>DCOUNTA(data!$A4:$N5447,B$4,tabulka!T$3:T$4)-B72-B228-B384-B528</f>
        <v>0</v>
      </c>
      <c r="C540" s="17">
        <f>DCOUNTA(data!$A4:$N5447,C$4,tabulka!U$3:U$4)-C72-C228-C384-C528</f>
        <v>0</v>
      </c>
      <c r="D540" s="17">
        <f>DCOUNTA(data!$A4:$N5447,D$4,tabulka!V$3:V$4)-D72-D228-D384-D528</f>
        <v>0</v>
      </c>
      <c r="E540" s="17">
        <f>DCOUNTA(data!$A4:$N5447,E$4,tabulka!W$3:W$4)-E72-E228-E384-E528</f>
        <v>0</v>
      </c>
      <c r="F540" s="72"/>
      <c r="G540" s="17">
        <f>DCOUNTA(data!$A4:$N5447,G$4,tabulka!Y$3:Y$4)-G72-G228-G384-G528</f>
        <v>0</v>
      </c>
      <c r="H540" s="72"/>
      <c r="I540" s="17">
        <f>DCOUNTA(data!$A4:$N5447,I$4,tabulka!AG$3:AG$4)-I384-I528</f>
        <v>0</v>
      </c>
      <c r="J540" s="17">
        <f>DCOUNTA(data!$A4:$N5447,J$4,tabulka!AK$3:AK$4)-DCOUNTA(data!$A4:$N4380,J$4,tabulka!AK$3:AK$4)-J528</f>
        <v>0</v>
      </c>
      <c r="K540" s="17">
        <f>DCOUNTA(data!$A4:$N5447,K$4,tabulka!AO$3:AO$4)-DCOUNTA(data!$A4:$N4380,K$4,tabulka!AO$3:AO$4)-K528</f>
        <v>0</v>
      </c>
    </row>
    <row r="541" spans="1:11" ht="11.25">
      <c r="A541" s="67" t="s">
        <v>58</v>
      </c>
      <c r="B541" s="54">
        <f aca="true" t="shared" si="223" ref="B541:K541">B540/B543</f>
        <v>0</v>
      </c>
      <c r="C541" s="54">
        <f t="shared" si="223"/>
        <v>0</v>
      </c>
      <c r="D541" s="54">
        <f t="shared" si="223"/>
        <v>0</v>
      </c>
      <c r="E541" s="54">
        <f t="shared" si="223"/>
        <v>0</v>
      </c>
      <c r="F541" s="76"/>
      <c r="G541" s="54">
        <f t="shared" si="223"/>
        <v>0</v>
      </c>
      <c r="H541" s="76"/>
      <c r="I541" s="54">
        <f t="shared" si="223"/>
        <v>0</v>
      </c>
      <c r="J541" s="54">
        <f t="shared" si="223"/>
        <v>0</v>
      </c>
      <c r="K541" s="54">
        <f t="shared" si="223"/>
        <v>0</v>
      </c>
    </row>
    <row r="542" spans="1:11" ht="11.25">
      <c r="A542" s="6"/>
      <c r="B542" s="17"/>
      <c r="C542" s="17"/>
      <c r="D542" s="17"/>
      <c r="E542" s="18"/>
      <c r="F542" s="77"/>
      <c r="G542" s="17"/>
      <c r="H542" s="80"/>
      <c r="I542" s="19"/>
      <c r="J542" s="19"/>
      <c r="K542" s="19"/>
    </row>
    <row r="543" spans="1:11" ht="11.25">
      <c r="A543" s="23" t="s">
        <v>8</v>
      </c>
      <c r="B543" s="24">
        <f>B534+B536+B538+B540</f>
        <v>36</v>
      </c>
      <c r="C543" s="24">
        <f aca="true" t="shared" si="224" ref="C543:K543">C534+C536+C538+C540</f>
        <v>36</v>
      </c>
      <c r="D543" s="24">
        <f t="shared" si="224"/>
        <v>37</v>
      </c>
      <c r="E543" s="24">
        <f t="shared" si="224"/>
        <v>41</v>
      </c>
      <c r="F543" s="78"/>
      <c r="G543" s="24">
        <f t="shared" si="224"/>
        <v>37</v>
      </c>
      <c r="H543" s="78"/>
      <c r="I543" s="24">
        <f t="shared" si="224"/>
        <v>36</v>
      </c>
      <c r="J543" s="24">
        <f t="shared" si="224"/>
        <v>12</v>
      </c>
      <c r="K543" s="24">
        <f t="shared" si="224"/>
        <v>12</v>
      </c>
    </row>
    <row r="544" spans="1:11" ht="11.25">
      <c r="A544" s="6"/>
      <c r="B544" s="17"/>
      <c r="C544" s="17"/>
      <c r="D544" s="18"/>
      <c r="E544" s="18"/>
      <c r="F544" s="77"/>
      <c r="G544" s="18"/>
      <c r="H544" s="79"/>
      <c r="J544" s="69"/>
      <c r="K544" s="25">
        <f>SUM(B543:K543)</f>
        <v>247</v>
      </c>
    </row>
    <row r="545" spans="1:11" ht="11.25">
      <c r="A545" s="26" t="s">
        <v>89</v>
      </c>
      <c r="B545" s="27"/>
      <c r="C545" s="27"/>
      <c r="D545" s="28"/>
      <c r="E545" s="28"/>
      <c r="F545" s="28"/>
      <c r="G545" s="28"/>
      <c r="H545" s="28"/>
      <c r="I545" s="28"/>
      <c r="J545" s="28"/>
      <c r="K545" s="28"/>
    </row>
    <row r="546" spans="1:11" ht="11.25">
      <c r="A546" s="61" t="s">
        <v>54</v>
      </c>
      <c r="B546" s="17">
        <f>DCOUNTA(data!$A4:$N5670,B$4,tabulka!B$3:B$4)-B66-B222-B378-B522-B534</f>
        <v>58</v>
      </c>
      <c r="C546" s="17">
        <f>DCOUNTA(data!$A4:$N5670,C$4,tabulka!C$3:C$4)-C66-C222-C378-C522-C534</f>
        <v>56</v>
      </c>
      <c r="D546" s="17">
        <f>DCOUNTA(data!$A4:$N5670,D$4,tabulka!D$3:D$4)-D66-D222-D378-D522-D534</f>
        <v>57</v>
      </c>
      <c r="E546" s="17">
        <f>DCOUNTA(data!$A4:$N5670,E$4,tabulka!E$3:E$4)-E66-E222-E378-E522-E534</f>
        <v>68</v>
      </c>
      <c r="F546" s="72"/>
      <c r="G546" s="17">
        <f>DCOUNTA(data!$A4:$N5670,G$4,tabulka!G$3:G$4)-G66-G222-G378-G522-G534</f>
        <v>59</v>
      </c>
      <c r="H546" s="72"/>
      <c r="I546" s="17">
        <f>DCOUNTA(data!$A4:$N5670,I$4,tabulka!AD$3:AD$4)-I378-I522-I534</f>
        <v>47</v>
      </c>
      <c r="J546" s="17">
        <f>DCOUNTA(data!$A4:$N5670,J$4,tabulka!AH$3:AH$4)-DCOUNTA(data!$A4:$N4380,J$4,tabulka!AH$3:AH$4)-J522-J534</f>
        <v>20</v>
      </c>
      <c r="K546" s="17">
        <f>DCOUNTA(data!$A4:$N5670,K$4,tabulka!AL$3:AL$4)-DCOUNTA(data!$A4:$N4380,K$4,tabulka!AL$3:AL$4)-K522-K534</f>
        <v>20</v>
      </c>
    </row>
    <row r="547" spans="1:11" ht="11.25">
      <c r="A547" s="62" t="s">
        <v>55</v>
      </c>
      <c r="B547" s="20">
        <f>B546/B555</f>
        <v>1</v>
      </c>
      <c r="C547" s="20">
        <f>C546/C555</f>
        <v>0.9824561403508771</v>
      </c>
      <c r="D547" s="20">
        <f>D546/D555</f>
        <v>0.9827586206896551</v>
      </c>
      <c r="E547" s="20">
        <f>E546/E555</f>
        <v>1</v>
      </c>
      <c r="F547" s="73"/>
      <c r="G547" s="20">
        <f>G546/G555</f>
        <v>0.9833333333333333</v>
      </c>
      <c r="H547" s="73"/>
      <c r="I547" s="20">
        <f>I546/I555</f>
        <v>1</v>
      </c>
      <c r="J547" s="20">
        <f>J546/J555</f>
        <v>0.5405405405405406</v>
      </c>
      <c r="K547" s="20">
        <f>K546/K555</f>
        <v>0.5405405405405406</v>
      </c>
    </row>
    <row r="548" spans="1:11" ht="11.25">
      <c r="A548" s="63" t="s">
        <v>56</v>
      </c>
      <c r="B548" s="17">
        <f>DCOUNTA(data!$A4:$N5670,B$4,tabulka!H$3:H$4)-B68-B224-B380-B524-B536</f>
        <v>0</v>
      </c>
      <c r="C548" s="17">
        <f>DCOUNTA(data!$A4:$N5670,C$4,tabulka!I$3:I$4)-C68-C224-C380-C524-C536</f>
        <v>0</v>
      </c>
      <c r="D548" s="17">
        <f>DCOUNTA(data!$A4:$N5670,D$4,tabulka!J$3:J$4)-D68-D224-D380-D524-D536</f>
        <v>0</v>
      </c>
      <c r="E548" s="17">
        <f>DCOUNTA(data!$A4:$N5670,E$4,tabulka!K$3:K$4)-E68-E224-E380-E524-E536</f>
        <v>0</v>
      </c>
      <c r="F548" s="72"/>
      <c r="G548" s="17">
        <f>DCOUNTA(data!$A4:$N5670,G$4,tabulka!M$3:M$4)-G68-G224-G380-G524-G536</f>
        <v>0</v>
      </c>
      <c r="H548" s="72"/>
      <c r="I548" s="17">
        <f>DCOUNTA(data!$A4:$N5670,I$4,tabulka!AE$3:AE$4)-I380-I524-I536</f>
        <v>0</v>
      </c>
      <c r="J548" s="17">
        <f>DCOUNTA(data!$A4:$N5670,J$4,tabulka!AI$3:AI$4)-DCOUNTA(data!$A4:$N4380,J$4,tabulka!AI$3:AI$4)-J524-J536</f>
        <v>17</v>
      </c>
      <c r="K548" s="17">
        <f>DCOUNTA(data!$A4:$N5670,K$4,tabulka!AM$3:AM$4)-DCOUNTA(data!$A4:$N4380,K$4,tabulka!AM$3:AM$4)-K524-K536</f>
        <v>17</v>
      </c>
    </row>
    <row r="549" spans="1:11" ht="11.25">
      <c r="A549" s="64" t="s">
        <v>57</v>
      </c>
      <c r="B549" s="21">
        <f>B548/B555</f>
        <v>0</v>
      </c>
      <c r="C549" s="21">
        <f>C548/C555</f>
        <v>0</v>
      </c>
      <c r="D549" s="21">
        <f>D548/D555</f>
        <v>0</v>
      </c>
      <c r="E549" s="21">
        <f>E548/E555</f>
        <v>0</v>
      </c>
      <c r="F549" s="74"/>
      <c r="G549" s="21">
        <f>G548/G555</f>
        <v>0</v>
      </c>
      <c r="H549" s="74"/>
      <c r="I549" s="21">
        <f>I548/I555</f>
        <v>0</v>
      </c>
      <c r="J549" s="21">
        <f>J548/J555</f>
        <v>0.4594594594594595</v>
      </c>
      <c r="K549" s="21">
        <f>K548/K555</f>
        <v>0.4594594594594595</v>
      </c>
    </row>
    <row r="550" spans="1:11" ht="11.25">
      <c r="A550" s="83" t="s">
        <v>5</v>
      </c>
      <c r="B550" s="17">
        <f>DCOUNTA(data!$A4:$N5670,B$4,tabulka!N$3:N$4)-B70-B226-B382-B526-B538</f>
        <v>0</v>
      </c>
      <c r="C550" s="17">
        <f>DCOUNTA(data!$A4:$N5670,C$4,tabulka!O$3:O$4)-C70-C226-C382-C526-C538</f>
        <v>0</v>
      </c>
      <c r="D550" s="17">
        <f>DCOUNTA(data!$A4:$N5670,D$4,tabulka!P$3:P$4)-D70-D226-D382-D526-D538</f>
        <v>1</v>
      </c>
      <c r="E550" s="17">
        <f>DCOUNTA(data!$A4:$N5670,E$4,tabulka!Q$3:Q$4)-E70-E226-E382-E526-E538</f>
        <v>0</v>
      </c>
      <c r="F550" s="72"/>
      <c r="G550" s="17">
        <f>DCOUNTA(data!$A4:$N5670,G$4,tabulka!S$3:S$4)-G70-G226-G382-G526-G538</f>
        <v>1</v>
      </c>
      <c r="H550" s="72"/>
      <c r="I550" s="17">
        <f>DCOUNTA(data!$A4:$N5670,I$4,tabulka!AF$3:AF$4)-I382-I526-I538</f>
        <v>0</v>
      </c>
      <c r="J550" s="17">
        <f>DCOUNTA(data!$A4:$N5670,J$4,tabulka!AJ$3:AJ$4)-DCOUNTA(data!$A4:$N4380,J$4,tabulka!AJ$3:AJ$4)-J526-J538</f>
        <v>0</v>
      </c>
      <c r="K550" s="17">
        <f>DCOUNTA(data!$A4:$N5670,K$4,tabulka!AN$3:AN$4)-DCOUNTA(data!$A4:$N4380,K$4,tabulka!AN$3:AN$4)-K526-K538</f>
        <v>0</v>
      </c>
    </row>
    <row r="551" spans="1:11" ht="11.25">
      <c r="A551" s="84"/>
      <c r="B551" s="22">
        <f>B550/B555</f>
        <v>0</v>
      </c>
      <c r="C551" s="22">
        <f>C550/C555</f>
        <v>0</v>
      </c>
      <c r="D551" s="22">
        <f>D550/D555</f>
        <v>0.017241379310344827</v>
      </c>
      <c r="E551" s="22">
        <f>E550/E555</f>
        <v>0</v>
      </c>
      <c r="F551" s="75"/>
      <c r="G551" s="22">
        <f>G550/G555</f>
        <v>0.016666666666666666</v>
      </c>
      <c r="H551" s="75"/>
      <c r="I551" s="22">
        <f>I550/I555</f>
        <v>0</v>
      </c>
      <c r="J551" s="22">
        <f>J550/J555</f>
        <v>0</v>
      </c>
      <c r="K551" s="22">
        <f>K550/K555</f>
        <v>0</v>
      </c>
    </row>
    <row r="552" spans="1:11" ht="11.25">
      <c r="A552" s="66" t="s">
        <v>59</v>
      </c>
      <c r="B552" s="17">
        <f>DCOUNTA(data!$A4:$N5670,B$4,tabulka!T$3:T$4)-B72-B228-B384-B528-B540</f>
        <v>0</v>
      </c>
      <c r="C552" s="17">
        <f>DCOUNTA(data!$A4:$N5670,C$4,tabulka!U$3:U$4)-C72-C228-C384-C528-C540</f>
        <v>1</v>
      </c>
      <c r="D552" s="17">
        <f>DCOUNTA(data!$A4:$N5670,D$4,tabulka!V$3:V$4)-D72-D228-D384-D528-D540</f>
        <v>0</v>
      </c>
      <c r="E552" s="17">
        <f>DCOUNTA(data!$A4:$N5670,E$4,tabulka!W$3:W$4)-E72-E228-E384-E528-E540</f>
        <v>0</v>
      </c>
      <c r="F552" s="72"/>
      <c r="G552" s="17">
        <f>DCOUNTA(data!$A4:$N5670,G$4,tabulka!Y$3:Y$4)-G72-G228-G384-G528-G540</f>
        <v>0</v>
      </c>
      <c r="H552" s="72"/>
      <c r="I552" s="17">
        <f>DCOUNTA(data!$A4:$N5670,I$4,tabulka!AG$3:AG$4)-I384-I528-I540</f>
        <v>0</v>
      </c>
      <c r="J552" s="17">
        <f>DCOUNTA(data!$A4:$N5670,J$4,tabulka!AK$3:AK$4)-DCOUNTA(data!$A4:$N4380,J$4,tabulka!AK$3:AK$4)-J528-J540</f>
        <v>0</v>
      </c>
      <c r="K552" s="17">
        <f>DCOUNTA(data!$A4:$N5670,K$4,tabulka!AO$3:AO$4)-DCOUNTA(data!$A4:$N4380,K$4,tabulka!AO$3:AO$4)-K528-K540</f>
        <v>0</v>
      </c>
    </row>
    <row r="553" spans="1:11" ht="11.25">
      <c r="A553" s="67" t="s">
        <v>58</v>
      </c>
      <c r="B553" s="54">
        <f>B552/B555</f>
        <v>0</v>
      </c>
      <c r="C553" s="54">
        <f>C552/C555</f>
        <v>0.017543859649122806</v>
      </c>
      <c r="D553" s="54">
        <f>D552/D555</f>
        <v>0</v>
      </c>
      <c r="E553" s="54">
        <f>E552/E555</f>
        <v>0</v>
      </c>
      <c r="F553" s="76"/>
      <c r="G553" s="54">
        <f>G552/G555</f>
        <v>0</v>
      </c>
      <c r="H553" s="76"/>
      <c r="I553" s="54">
        <f>I552/I555</f>
        <v>0</v>
      </c>
      <c r="J553" s="54">
        <f>J552/J555</f>
        <v>0</v>
      </c>
      <c r="K553" s="54">
        <f>K552/K555</f>
        <v>0</v>
      </c>
    </row>
    <row r="554" spans="1:11" ht="11.25">
      <c r="A554" s="6"/>
      <c r="B554" s="17"/>
      <c r="C554" s="17"/>
      <c r="D554" s="17"/>
      <c r="E554" s="18"/>
      <c r="F554" s="77"/>
      <c r="G554" s="17"/>
      <c r="H554" s="80"/>
      <c r="I554" s="19"/>
      <c r="J554" s="19"/>
      <c r="K554" s="19"/>
    </row>
    <row r="555" spans="1:11" ht="11.25">
      <c r="A555" s="23" t="s">
        <v>8</v>
      </c>
      <c r="B555" s="24">
        <f>B546+B548+B550+B552</f>
        <v>58</v>
      </c>
      <c r="C555" s="24">
        <f>C546+C548+C550+C552</f>
        <v>57</v>
      </c>
      <c r="D555" s="24">
        <f>D546+D548+D550+D552</f>
        <v>58</v>
      </c>
      <c r="E555" s="24">
        <f>E546+E548+E550+E552</f>
        <v>68</v>
      </c>
      <c r="F555" s="78"/>
      <c r="G555" s="24">
        <f>G546+G548+G550+G552</f>
        <v>60</v>
      </c>
      <c r="H555" s="78"/>
      <c r="I555" s="24">
        <f>I546+I548+I550+I552</f>
        <v>47</v>
      </c>
      <c r="J555" s="24">
        <f>J546+J548+J550+J552</f>
        <v>37</v>
      </c>
      <c r="K555" s="24">
        <f>K546+K548+K550+K552</f>
        <v>37</v>
      </c>
    </row>
    <row r="556" spans="1:11" ht="11.25">
      <c r="A556" s="6"/>
      <c r="B556" s="17"/>
      <c r="C556" s="17"/>
      <c r="D556" s="18"/>
      <c r="E556" s="18"/>
      <c r="F556" s="77"/>
      <c r="G556" s="18"/>
      <c r="H556" s="79"/>
      <c r="J556" s="69"/>
      <c r="K556" s="25">
        <f>SUM(B555:K555)</f>
        <v>422</v>
      </c>
    </row>
    <row r="557" spans="6:8" ht="11.25">
      <c r="F557" s="79"/>
      <c r="H557" s="79"/>
    </row>
    <row r="558" spans="6:8" ht="11.25">
      <c r="F558" s="79"/>
      <c r="H558" s="79"/>
    </row>
    <row r="559" spans="6:8" ht="11.25">
      <c r="F559" s="79"/>
      <c r="H559" s="79"/>
    </row>
    <row r="560" spans="6:8" ht="11.25">
      <c r="F560" s="79"/>
      <c r="H560" s="79"/>
    </row>
    <row r="561" spans="6:8" ht="11.25">
      <c r="F561" s="79"/>
      <c r="H561" s="79"/>
    </row>
    <row r="562" spans="6:8" ht="11.25">
      <c r="F562" s="79"/>
      <c r="H562" s="79"/>
    </row>
    <row r="563" spans="6:8" ht="11.25">
      <c r="F563" s="79"/>
      <c r="H563" s="79"/>
    </row>
    <row r="564" spans="6:8" ht="11.25">
      <c r="F564" s="79"/>
      <c r="H564" s="79"/>
    </row>
    <row r="565" spans="6:8" ht="11.25">
      <c r="F565" s="79"/>
      <c r="H565" s="79"/>
    </row>
    <row r="566" spans="6:8" ht="11.25">
      <c r="F566" s="79"/>
      <c r="H566" s="79"/>
    </row>
    <row r="567" spans="6:8" ht="11.25">
      <c r="F567" s="79"/>
      <c r="H567" s="79"/>
    </row>
    <row r="568" spans="6:8" ht="11.25">
      <c r="F568" s="79"/>
      <c r="H568" s="79"/>
    </row>
    <row r="569" spans="6:8" ht="11.25">
      <c r="F569" s="79"/>
      <c r="H569" s="79"/>
    </row>
    <row r="570" spans="6:8" ht="11.25">
      <c r="F570" s="79"/>
      <c r="H570" s="79"/>
    </row>
    <row r="571" spans="6:8" ht="11.25">
      <c r="F571" s="79"/>
      <c r="H571" s="79"/>
    </row>
    <row r="572" spans="6:8" ht="11.25">
      <c r="F572" s="79"/>
      <c r="H572" s="79"/>
    </row>
    <row r="573" spans="6:8" ht="11.25">
      <c r="F573" s="79"/>
      <c r="H573" s="79"/>
    </row>
    <row r="574" spans="6:8" ht="11.25">
      <c r="F574" s="79"/>
      <c r="H574" s="79"/>
    </row>
    <row r="575" spans="6:8" ht="11.25">
      <c r="F575" s="79"/>
      <c r="H575" s="79"/>
    </row>
    <row r="576" spans="6:8" ht="11.25">
      <c r="F576" s="79"/>
      <c r="H576" s="79"/>
    </row>
    <row r="577" spans="6:8" ht="11.25">
      <c r="F577" s="79"/>
      <c r="H577" s="79"/>
    </row>
    <row r="578" spans="6:8" ht="11.25">
      <c r="F578" s="79"/>
      <c r="H578" s="79"/>
    </row>
    <row r="579" spans="6:8" ht="11.25">
      <c r="F579" s="79"/>
      <c r="H579" s="79"/>
    </row>
  </sheetData>
  <mergeCells count="46">
    <mergeCell ref="A514:A515"/>
    <mergeCell ref="A526:A527"/>
    <mergeCell ref="A490:A491"/>
    <mergeCell ref="A430:A431"/>
    <mergeCell ref="A502:A503"/>
    <mergeCell ref="A370:A371"/>
    <mergeCell ref="A478:A479"/>
    <mergeCell ref="A466:A467"/>
    <mergeCell ref="A454:A455"/>
    <mergeCell ref="A442:A443"/>
    <mergeCell ref="A298:A299"/>
    <mergeCell ref="A418:A419"/>
    <mergeCell ref="A406:A407"/>
    <mergeCell ref="A394:A395"/>
    <mergeCell ref="A346:A347"/>
    <mergeCell ref="A358:A359"/>
    <mergeCell ref="A310:A311"/>
    <mergeCell ref="A322:A323"/>
    <mergeCell ref="A334:A335"/>
    <mergeCell ref="A382:A383"/>
    <mergeCell ref="A238:A239"/>
    <mergeCell ref="A250:A251"/>
    <mergeCell ref="A226:A227"/>
    <mergeCell ref="A286:A287"/>
    <mergeCell ref="A262:A263"/>
    <mergeCell ref="A274:A275"/>
    <mergeCell ref="A214:A215"/>
    <mergeCell ref="A190:A191"/>
    <mergeCell ref="A178:A179"/>
    <mergeCell ref="A130:A131"/>
    <mergeCell ref="A202:A203"/>
    <mergeCell ref="A94:A95"/>
    <mergeCell ref="A82:A83"/>
    <mergeCell ref="A58:A59"/>
    <mergeCell ref="A166:A167"/>
    <mergeCell ref="A118:A119"/>
    <mergeCell ref="A550:A551"/>
    <mergeCell ref="A538:A539"/>
    <mergeCell ref="A10:A11"/>
    <mergeCell ref="A106:A107"/>
    <mergeCell ref="A142:A143"/>
    <mergeCell ref="A154:A155"/>
    <mergeCell ref="A46:A47"/>
    <mergeCell ref="A34:A35"/>
    <mergeCell ref="A22:A23"/>
    <mergeCell ref="A70:A7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1"/>
  <sheetViews>
    <sheetView workbookViewId="0" topLeftCell="A1">
      <selection activeCell="AO4" sqref="AO4"/>
    </sheetView>
  </sheetViews>
  <sheetFormatPr defaultColWidth="9.00390625" defaultRowHeight="12.75"/>
  <cols>
    <col min="1" max="16384" width="2.375" style="2" customWidth="1"/>
  </cols>
  <sheetData>
    <row r="1" spans="1:25" ht="18">
      <c r="A1" s="85" t="s">
        <v>3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" ht="11.25" customHeight="1">
      <c r="A2" s="1"/>
      <c r="B2" s="1"/>
    </row>
    <row r="3" spans="2:41" s="3" customFormat="1" ht="165" customHeight="1">
      <c r="B3" s="3" t="s">
        <v>61</v>
      </c>
      <c r="C3" s="4" t="s">
        <v>62</v>
      </c>
      <c r="D3" s="4" t="s">
        <v>66</v>
      </c>
      <c r="E3" s="4" t="s">
        <v>67</v>
      </c>
      <c r="F3" s="4" t="s">
        <v>65</v>
      </c>
      <c r="G3" s="4" t="s">
        <v>10</v>
      </c>
      <c r="H3" s="3" t="s">
        <v>61</v>
      </c>
      <c r="I3" s="4" t="s">
        <v>62</v>
      </c>
      <c r="J3" s="4" t="s">
        <v>66</v>
      </c>
      <c r="K3" s="4" t="s">
        <v>67</v>
      </c>
      <c r="L3" s="4" t="s">
        <v>65</v>
      </c>
      <c r="M3" s="4" t="s">
        <v>10</v>
      </c>
      <c r="N3" s="3" t="s">
        <v>61</v>
      </c>
      <c r="O3" s="4" t="s">
        <v>62</v>
      </c>
      <c r="P3" s="4" t="s">
        <v>66</v>
      </c>
      <c r="Q3" s="4" t="s">
        <v>67</v>
      </c>
      <c r="R3" s="4" t="s">
        <v>65</v>
      </c>
      <c r="S3" s="4" t="s">
        <v>10</v>
      </c>
      <c r="T3" s="3" t="s">
        <v>61</v>
      </c>
      <c r="U3" s="4" t="s">
        <v>62</v>
      </c>
      <c r="V3" s="4" t="s">
        <v>66</v>
      </c>
      <c r="W3" s="4" t="s">
        <v>67</v>
      </c>
      <c r="X3" s="4" t="s">
        <v>65</v>
      </c>
      <c r="Y3" s="4" t="s">
        <v>10</v>
      </c>
      <c r="Z3" s="3" t="s">
        <v>30</v>
      </c>
      <c r="AA3" s="3" t="s">
        <v>30</v>
      </c>
      <c r="AB3" s="3" t="s">
        <v>30</v>
      </c>
      <c r="AC3" s="3" t="s">
        <v>30</v>
      </c>
      <c r="AD3" s="3" t="s">
        <v>60</v>
      </c>
      <c r="AE3" s="3" t="s">
        <v>60</v>
      </c>
      <c r="AF3" s="3" t="s">
        <v>60</v>
      </c>
      <c r="AG3" s="3" t="s">
        <v>60</v>
      </c>
      <c r="AH3" s="3" t="s">
        <v>71</v>
      </c>
      <c r="AI3" s="3" t="s">
        <v>71</v>
      </c>
      <c r="AJ3" s="3" t="s">
        <v>71</v>
      </c>
      <c r="AK3" s="3" t="s">
        <v>71</v>
      </c>
      <c r="AL3" s="3" t="s">
        <v>72</v>
      </c>
      <c r="AM3" s="3" t="s">
        <v>72</v>
      </c>
      <c r="AN3" s="3" t="s">
        <v>72</v>
      </c>
      <c r="AO3" s="3" t="s">
        <v>72</v>
      </c>
    </row>
    <row r="4" spans="1:41" ht="11.25">
      <c r="A4" s="5"/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9" t="s">
        <v>0</v>
      </c>
      <c r="AA4" s="8" t="s">
        <v>1</v>
      </c>
      <c r="AB4" s="7">
        <v>1</v>
      </c>
      <c r="AC4" s="7">
        <v>0</v>
      </c>
      <c r="AD4" s="9" t="s">
        <v>0</v>
      </c>
      <c r="AE4" s="8" t="s">
        <v>1</v>
      </c>
      <c r="AF4" s="7">
        <v>1</v>
      </c>
      <c r="AG4" s="7">
        <v>0</v>
      </c>
      <c r="AH4" s="9" t="s">
        <v>0</v>
      </c>
      <c r="AI4" s="8" t="s">
        <v>1</v>
      </c>
      <c r="AJ4" s="7">
        <v>1</v>
      </c>
      <c r="AK4" s="7">
        <v>0</v>
      </c>
      <c r="AL4" s="9" t="s">
        <v>0</v>
      </c>
      <c r="AM4" s="8" t="s">
        <v>1</v>
      </c>
      <c r="AN4" s="7">
        <v>1</v>
      </c>
      <c r="AO4" s="7">
        <v>0</v>
      </c>
    </row>
    <row r="5" ht="11.25">
      <c r="A5" s="5"/>
    </row>
    <row r="6" ht="11.25">
      <c r="A6" s="5"/>
    </row>
    <row r="7" ht="11.25">
      <c r="A7" s="5"/>
    </row>
    <row r="8" ht="11.25">
      <c r="A8" s="5"/>
    </row>
    <row r="9" ht="11.25">
      <c r="A9" s="5"/>
    </row>
    <row r="10" ht="11.25">
      <c r="A10" s="5"/>
    </row>
    <row r="11" ht="11.25">
      <c r="A11" s="5"/>
    </row>
    <row r="12" ht="11.25">
      <c r="A12" s="5"/>
    </row>
    <row r="13" ht="11.25">
      <c r="A13" s="5"/>
    </row>
    <row r="14" ht="11.25">
      <c r="A14" s="5"/>
    </row>
    <row r="15" ht="11.25">
      <c r="A15" s="5"/>
    </row>
    <row r="16" ht="11.25">
      <c r="A16" s="5"/>
    </row>
    <row r="17" ht="11.25">
      <c r="A17" s="5"/>
    </row>
    <row r="18" ht="11.25">
      <c r="A18" s="5"/>
    </row>
    <row r="19" ht="11.25">
      <c r="A19" s="5"/>
    </row>
    <row r="20" ht="11.25">
      <c r="A20" s="5"/>
    </row>
    <row r="21" ht="11.25">
      <c r="A21" s="5"/>
    </row>
    <row r="22" ht="11.25">
      <c r="A22" s="5"/>
    </row>
    <row r="23" ht="11.25">
      <c r="A23" s="5"/>
    </row>
    <row r="24" ht="11.25">
      <c r="A24" s="5"/>
    </row>
    <row r="25" ht="11.25">
      <c r="A25" s="5"/>
    </row>
    <row r="26" ht="11.25">
      <c r="A26" s="5"/>
    </row>
    <row r="27" ht="11.25">
      <c r="A27" s="5"/>
    </row>
    <row r="28" ht="11.25">
      <c r="A28" s="5"/>
    </row>
    <row r="29" ht="11.25">
      <c r="A29" s="5"/>
    </row>
    <row r="30" ht="11.25">
      <c r="A30" s="5"/>
    </row>
    <row r="31" ht="11.25">
      <c r="A31" s="5"/>
    </row>
    <row r="32" ht="11.25">
      <c r="A32" s="5"/>
    </row>
    <row r="33" ht="11.25">
      <c r="A33" s="5"/>
    </row>
    <row r="34" ht="11.25">
      <c r="A34" s="5"/>
    </row>
    <row r="35" ht="11.25">
      <c r="A35" s="5"/>
    </row>
    <row r="36" ht="11.25">
      <c r="A36" s="5"/>
    </row>
    <row r="37" ht="11.25">
      <c r="A37" s="5"/>
    </row>
    <row r="38" ht="11.25">
      <c r="A38" s="5"/>
    </row>
    <row r="39" ht="11.25">
      <c r="A39" s="5"/>
    </row>
    <row r="40" ht="11.25">
      <c r="A40" s="5"/>
    </row>
    <row r="41" ht="11.25">
      <c r="A41" s="5"/>
    </row>
    <row r="42" ht="11.25">
      <c r="A42" s="5"/>
    </row>
    <row r="43" ht="11.25">
      <c r="A43" s="5"/>
    </row>
    <row r="44" ht="11.25">
      <c r="A44" s="5"/>
    </row>
    <row r="45" ht="11.25">
      <c r="A45" s="5"/>
    </row>
    <row r="46" ht="11.25">
      <c r="A46" s="5"/>
    </row>
    <row r="47" ht="11.25">
      <c r="A47" s="5"/>
    </row>
    <row r="48" ht="11.25">
      <c r="A48" s="5"/>
    </row>
    <row r="49" ht="11.25">
      <c r="A49" s="5"/>
    </row>
    <row r="50" ht="11.25">
      <c r="A50" s="5"/>
    </row>
    <row r="51" ht="11.25">
      <c r="A51" s="5"/>
    </row>
    <row r="52" ht="11.25">
      <c r="A52" s="5"/>
    </row>
    <row r="53" ht="11.25">
      <c r="A53" s="5"/>
    </row>
    <row r="54" ht="11.25">
      <c r="A54" s="5"/>
    </row>
    <row r="55" ht="11.25">
      <c r="A55" s="5"/>
    </row>
    <row r="56" ht="11.25">
      <c r="A56" s="5"/>
    </row>
    <row r="57" ht="11.25">
      <c r="A57" s="5"/>
    </row>
    <row r="58" ht="11.25">
      <c r="A58" s="5"/>
    </row>
    <row r="59" ht="11.25">
      <c r="A59" s="5"/>
    </row>
    <row r="60" ht="11.25">
      <c r="A60" s="5"/>
    </row>
    <row r="61" ht="11.25">
      <c r="A61" s="5"/>
    </row>
    <row r="62" ht="11.25">
      <c r="A62" s="5"/>
    </row>
    <row r="63" ht="11.25">
      <c r="A63" s="5"/>
    </row>
    <row r="64" ht="11.25">
      <c r="A64" s="5"/>
    </row>
    <row r="65" ht="11.25">
      <c r="A65" s="5"/>
    </row>
    <row r="66" ht="11.25">
      <c r="A66" s="5"/>
    </row>
    <row r="67" ht="11.25">
      <c r="A67" s="5"/>
    </row>
    <row r="68" ht="11.25">
      <c r="A68" s="5"/>
    </row>
    <row r="69" ht="11.25">
      <c r="A69" s="5"/>
    </row>
    <row r="70" ht="11.25">
      <c r="A70" s="5"/>
    </row>
    <row r="71" ht="11.25">
      <c r="A71" s="5"/>
    </row>
    <row r="72" ht="11.25">
      <c r="A72" s="5"/>
    </row>
    <row r="73" ht="11.25">
      <c r="A73" s="5"/>
    </row>
    <row r="74" ht="11.25">
      <c r="A74" s="5"/>
    </row>
    <row r="75" ht="11.25">
      <c r="A75" s="5"/>
    </row>
    <row r="76" ht="11.25">
      <c r="A76" s="5"/>
    </row>
    <row r="77" ht="11.25">
      <c r="A77" s="5"/>
    </row>
    <row r="78" ht="11.25">
      <c r="A78" s="5"/>
    </row>
    <row r="79" ht="11.25">
      <c r="A79" s="5"/>
    </row>
    <row r="80" ht="11.25">
      <c r="A80" s="5"/>
    </row>
    <row r="81" ht="11.25">
      <c r="A81" s="5"/>
    </row>
    <row r="82" ht="11.25">
      <c r="A82" s="5"/>
    </row>
    <row r="83" ht="11.25">
      <c r="A83" s="5"/>
    </row>
    <row r="84" ht="11.25">
      <c r="A84" s="5"/>
    </row>
    <row r="85" ht="11.25">
      <c r="A85" s="5"/>
    </row>
    <row r="86" ht="11.25">
      <c r="A86" s="5"/>
    </row>
    <row r="87" ht="11.25">
      <c r="A87" s="5"/>
    </row>
    <row r="88" ht="11.25">
      <c r="A88" s="5"/>
    </row>
    <row r="89" ht="11.25">
      <c r="A89" s="5"/>
    </row>
    <row r="90" ht="11.25">
      <c r="A90" s="5"/>
    </row>
    <row r="91" ht="11.25">
      <c r="A91" s="5"/>
    </row>
    <row r="92" ht="11.25">
      <c r="A92" s="5"/>
    </row>
    <row r="93" ht="11.25">
      <c r="A93" s="5"/>
    </row>
    <row r="94" ht="11.25">
      <c r="A94" s="5"/>
    </row>
    <row r="95" ht="11.25">
      <c r="A95" s="5"/>
    </row>
    <row r="96" ht="11.25">
      <c r="A96" s="5"/>
    </row>
    <row r="97" ht="11.25">
      <c r="A97" s="5"/>
    </row>
    <row r="98" ht="11.25">
      <c r="A98" s="5"/>
    </row>
    <row r="99" ht="11.25">
      <c r="A99" s="5"/>
    </row>
    <row r="100" ht="11.25">
      <c r="A100" s="5"/>
    </row>
    <row r="101" ht="11.25">
      <c r="A101" s="5"/>
    </row>
    <row r="102" ht="11.25">
      <c r="A102" s="5"/>
    </row>
    <row r="103" ht="11.25">
      <c r="A103" s="5"/>
    </row>
    <row r="104" ht="11.25">
      <c r="A104" s="5"/>
    </row>
    <row r="105" ht="11.25">
      <c r="A105" s="5"/>
    </row>
    <row r="106" ht="11.25">
      <c r="A106" s="5"/>
    </row>
    <row r="107" ht="11.25">
      <c r="A107" s="5"/>
    </row>
    <row r="108" ht="11.25">
      <c r="A108" s="5"/>
    </row>
    <row r="109" ht="11.25">
      <c r="A109" s="5"/>
    </row>
    <row r="110" ht="11.25">
      <c r="A110" s="5"/>
    </row>
    <row r="111" ht="11.25">
      <c r="A111" s="5"/>
    </row>
    <row r="112" ht="11.25">
      <c r="A112" s="5"/>
    </row>
    <row r="113" ht="11.25">
      <c r="A113" s="5"/>
    </row>
    <row r="114" ht="11.25">
      <c r="A114" s="5"/>
    </row>
    <row r="115" ht="11.25">
      <c r="A115" s="5"/>
    </row>
    <row r="116" ht="11.25">
      <c r="A116" s="5"/>
    </row>
    <row r="117" ht="11.25">
      <c r="A117" s="5"/>
    </row>
    <row r="118" ht="11.25">
      <c r="A118" s="5"/>
    </row>
    <row r="119" ht="11.25">
      <c r="A119" s="5"/>
    </row>
    <row r="120" ht="11.25">
      <c r="A120" s="5"/>
    </row>
    <row r="121" ht="11.25">
      <c r="A121" s="5"/>
    </row>
    <row r="122" ht="11.25">
      <c r="A122" s="5"/>
    </row>
    <row r="123" ht="11.25">
      <c r="A123" s="5"/>
    </row>
    <row r="124" ht="11.25">
      <c r="A124" s="5"/>
    </row>
    <row r="125" ht="11.25">
      <c r="A125" s="5"/>
    </row>
    <row r="126" ht="11.25">
      <c r="A126" s="5"/>
    </row>
    <row r="127" ht="11.25">
      <c r="A127" s="5"/>
    </row>
    <row r="128" ht="11.25">
      <c r="A128" s="5"/>
    </row>
    <row r="129" ht="11.25">
      <c r="A129" s="5"/>
    </row>
    <row r="130" ht="11.25">
      <c r="A130" s="5"/>
    </row>
    <row r="131" ht="11.25">
      <c r="A131" s="5"/>
    </row>
    <row r="132" ht="11.25">
      <c r="A132" s="5"/>
    </row>
    <row r="133" ht="11.25">
      <c r="A133" s="5"/>
    </row>
    <row r="134" ht="11.25">
      <c r="A134" s="5"/>
    </row>
    <row r="135" ht="11.25">
      <c r="A135" s="5"/>
    </row>
    <row r="136" ht="11.25">
      <c r="A136" s="5"/>
    </row>
    <row r="137" ht="11.25">
      <c r="A137" s="5"/>
    </row>
    <row r="138" ht="11.25">
      <c r="A138" s="5"/>
    </row>
    <row r="139" ht="11.25">
      <c r="A139" s="5"/>
    </row>
    <row r="140" ht="11.25">
      <c r="A140" s="5"/>
    </row>
    <row r="141" ht="11.25">
      <c r="A141" s="5"/>
    </row>
    <row r="142" ht="11.25">
      <c r="A142" s="5"/>
    </row>
    <row r="143" ht="11.25">
      <c r="A143" s="5"/>
    </row>
    <row r="144" ht="11.25">
      <c r="A144" s="5"/>
    </row>
    <row r="145" ht="11.25">
      <c r="A145" s="5"/>
    </row>
    <row r="146" ht="11.25">
      <c r="A146" s="5"/>
    </row>
    <row r="147" ht="11.25">
      <c r="A147" s="5"/>
    </row>
    <row r="148" ht="11.25">
      <c r="A148" s="5"/>
    </row>
    <row r="149" ht="11.25">
      <c r="A149" s="5"/>
    </row>
    <row r="150" ht="11.25">
      <c r="A150" s="5"/>
    </row>
    <row r="151" ht="11.25">
      <c r="A151" s="5"/>
    </row>
    <row r="152" ht="11.25">
      <c r="A152" s="5"/>
    </row>
    <row r="153" ht="11.25">
      <c r="A153" s="5"/>
    </row>
    <row r="154" ht="11.25">
      <c r="A154" s="5"/>
    </row>
    <row r="155" ht="11.25">
      <c r="A155" s="5"/>
    </row>
    <row r="156" ht="11.25">
      <c r="A156" s="5"/>
    </row>
    <row r="157" ht="11.25">
      <c r="A157" s="5"/>
    </row>
    <row r="158" ht="11.25">
      <c r="A158" s="5"/>
    </row>
    <row r="159" ht="11.25">
      <c r="A159" s="5"/>
    </row>
    <row r="160" ht="11.25">
      <c r="A160" s="5"/>
    </row>
    <row r="161" ht="11.25">
      <c r="A161" s="5"/>
    </row>
    <row r="162" ht="11.25">
      <c r="A162" s="5"/>
    </row>
    <row r="163" ht="11.25">
      <c r="A163" s="5"/>
    </row>
    <row r="164" ht="11.25">
      <c r="A164" s="5"/>
    </row>
    <row r="165" ht="11.25">
      <c r="A165" s="5"/>
    </row>
    <row r="166" ht="11.25">
      <c r="A166" s="5"/>
    </row>
    <row r="167" ht="11.25">
      <c r="A167" s="5"/>
    </row>
    <row r="168" ht="11.25">
      <c r="A168" s="5"/>
    </row>
    <row r="169" ht="11.25">
      <c r="A169" s="5"/>
    </row>
    <row r="170" ht="11.25">
      <c r="A170" s="5"/>
    </row>
    <row r="171" ht="11.25">
      <c r="A171" s="5"/>
    </row>
    <row r="172" ht="11.25">
      <c r="A172" s="5"/>
    </row>
    <row r="173" ht="11.25">
      <c r="A173" s="5"/>
    </row>
    <row r="174" ht="11.25">
      <c r="A174" s="5"/>
    </row>
    <row r="175" ht="11.25">
      <c r="A175" s="5"/>
    </row>
    <row r="176" ht="11.25">
      <c r="A176" s="5"/>
    </row>
    <row r="177" ht="11.25">
      <c r="A177" s="5"/>
    </row>
    <row r="178" ht="11.25">
      <c r="A178" s="5"/>
    </row>
    <row r="179" ht="11.25">
      <c r="A179" s="5"/>
    </row>
    <row r="180" ht="11.25">
      <c r="A180" s="5"/>
    </row>
    <row r="181" ht="11.25">
      <c r="A181" s="5"/>
    </row>
    <row r="182" ht="11.25">
      <c r="A182" s="5"/>
    </row>
    <row r="183" ht="11.25">
      <c r="A183" s="5"/>
    </row>
    <row r="184" ht="11.25">
      <c r="A184" s="5"/>
    </row>
    <row r="185" ht="11.25">
      <c r="A185" s="5"/>
    </row>
    <row r="186" ht="11.25">
      <c r="A186" s="5"/>
    </row>
    <row r="187" ht="11.25">
      <c r="A187" s="5"/>
    </row>
    <row r="188" ht="11.25">
      <c r="A188" s="5"/>
    </row>
    <row r="189" ht="11.25">
      <c r="A189" s="5"/>
    </row>
    <row r="190" ht="11.25">
      <c r="A190" s="5"/>
    </row>
    <row r="191" ht="11.25">
      <c r="A191" s="5"/>
    </row>
    <row r="192" ht="11.25">
      <c r="A192" s="5"/>
    </row>
    <row r="193" ht="11.25">
      <c r="A193" s="5"/>
    </row>
    <row r="194" ht="11.25">
      <c r="A194" s="5"/>
    </row>
    <row r="195" ht="11.25">
      <c r="A195" s="5"/>
    </row>
    <row r="196" ht="11.25">
      <c r="A196" s="5"/>
    </row>
    <row r="197" ht="11.25">
      <c r="A197" s="5"/>
    </row>
    <row r="198" ht="11.25">
      <c r="A198" s="5"/>
    </row>
    <row r="199" ht="11.25">
      <c r="A199" s="5"/>
    </row>
    <row r="200" ht="11.25">
      <c r="A200" s="5"/>
    </row>
    <row r="201" ht="11.25">
      <c r="A201" s="5"/>
    </row>
    <row r="202" ht="11.25">
      <c r="A202" s="5"/>
    </row>
    <row r="203" ht="11.25">
      <c r="A203" s="5"/>
    </row>
    <row r="204" ht="11.25">
      <c r="A204" s="5"/>
    </row>
    <row r="205" ht="11.25">
      <c r="A205" s="5"/>
    </row>
    <row r="206" ht="11.25">
      <c r="A206" s="5"/>
    </row>
    <row r="207" ht="11.25">
      <c r="A207" s="5"/>
    </row>
    <row r="208" ht="11.25">
      <c r="A208" s="5"/>
    </row>
    <row r="209" ht="11.25">
      <c r="A209" s="5"/>
    </row>
    <row r="210" ht="11.25">
      <c r="A210" s="5"/>
    </row>
    <row r="211" ht="11.25">
      <c r="A211" s="5"/>
    </row>
    <row r="212" ht="11.25">
      <c r="A212" s="5"/>
    </row>
    <row r="213" ht="11.25">
      <c r="A213" s="5"/>
    </row>
    <row r="214" ht="11.25">
      <c r="A214" s="5"/>
    </row>
    <row r="215" ht="11.25">
      <c r="A215" s="5"/>
    </row>
    <row r="216" ht="11.25">
      <c r="A216" s="5"/>
    </row>
    <row r="217" ht="11.25">
      <c r="A217" s="5"/>
    </row>
    <row r="218" ht="11.25">
      <c r="A218" s="5"/>
    </row>
    <row r="219" ht="11.25">
      <c r="A219" s="5"/>
    </row>
    <row r="220" ht="11.25">
      <c r="A220" s="5"/>
    </row>
    <row r="221" ht="11.25">
      <c r="A221" s="5"/>
    </row>
    <row r="222" ht="11.25">
      <c r="A222" s="5"/>
    </row>
    <row r="223" ht="11.25">
      <c r="A223" s="5"/>
    </row>
    <row r="224" ht="11.25">
      <c r="A224" s="5"/>
    </row>
    <row r="225" ht="11.25">
      <c r="A225" s="5"/>
    </row>
    <row r="226" ht="11.25">
      <c r="A226" s="5"/>
    </row>
    <row r="227" ht="11.25">
      <c r="A227" s="5"/>
    </row>
    <row r="228" ht="11.25">
      <c r="A228" s="5"/>
    </row>
    <row r="229" ht="11.25">
      <c r="A229" s="5"/>
    </row>
    <row r="230" ht="11.25">
      <c r="A230" s="5"/>
    </row>
    <row r="231" ht="11.25">
      <c r="A231" s="5"/>
    </row>
    <row r="232" ht="11.25">
      <c r="A232" s="5"/>
    </row>
    <row r="233" ht="11.25">
      <c r="A233" s="5"/>
    </row>
    <row r="234" ht="11.25">
      <c r="A234" s="5"/>
    </row>
    <row r="235" ht="11.25">
      <c r="A235" s="5"/>
    </row>
    <row r="236" ht="11.25">
      <c r="A236" s="5"/>
    </row>
    <row r="237" ht="11.25">
      <c r="A237" s="5"/>
    </row>
    <row r="238" ht="11.25">
      <c r="A238" s="5"/>
    </row>
    <row r="239" ht="11.25">
      <c r="A239" s="5"/>
    </row>
    <row r="240" ht="11.25">
      <c r="A240" s="5"/>
    </row>
    <row r="241" ht="11.25">
      <c r="A241" s="5"/>
    </row>
    <row r="242" ht="11.25">
      <c r="A242" s="5"/>
    </row>
    <row r="243" ht="11.25">
      <c r="A243" s="5"/>
    </row>
    <row r="244" ht="11.25">
      <c r="A244" s="5"/>
    </row>
    <row r="245" ht="11.25">
      <c r="A245" s="5"/>
    </row>
    <row r="246" ht="11.25">
      <c r="A246" s="5"/>
    </row>
    <row r="247" ht="11.25">
      <c r="A247" s="5"/>
    </row>
    <row r="248" ht="11.25">
      <c r="A248" s="5"/>
    </row>
    <row r="249" ht="11.25">
      <c r="A249" s="5"/>
    </row>
    <row r="250" ht="11.25">
      <c r="A250" s="5"/>
    </row>
    <row r="251" ht="11.25">
      <c r="A251" s="5"/>
    </row>
    <row r="252" ht="11.25">
      <c r="A252" s="5"/>
    </row>
    <row r="253" ht="11.25">
      <c r="A253" s="5"/>
    </row>
    <row r="254" ht="11.25">
      <c r="A254" s="5"/>
    </row>
    <row r="255" ht="11.25">
      <c r="A255" s="5"/>
    </row>
    <row r="256" ht="11.25">
      <c r="A256" s="5"/>
    </row>
    <row r="257" ht="11.25">
      <c r="A257" s="5"/>
    </row>
    <row r="258" ht="11.25">
      <c r="A258" s="5"/>
    </row>
    <row r="259" ht="11.25">
      <c r="A259" s="5"/>
    </row>
    <row r="260" ht="11.25">
      <c r="A260" s="5"/>
    </row>
    <row r="261" ht="11.25">
      <c r="A261" s="5"/>
    </row>
    <row r="262" ht="11.25">
      <c r="A262" s="5"/>
    </row>
    <row r="263" ht="11.25">
      <c r="A263" s="5"/>
    </row>
    <row r="264" ht="11.25">
      <c r="A264" s="5"/>
    </row>
    <row r="265" ht="11.25">
      <c r="A265" s="5"/>
    </row>
    <row r="266" ht="11.25">
      <c r="A266" s="5"/>
    </row>
    <row r="267" ht="11.25">
      <c r="A267" s="5"/>
    </row>
    <row r="268" ht="11.25">
      <c r="A268" s="5"/>
    </row>
    <row r="269" ht="11.25">
      <c r="A269" s="5"/>
    </row>
    <row r="270" ht="11.25">
      <c r="A270" s="5"/>
    </row>
    <row r="271" ht="11.25">
      <c r="A271" s="5"/>
    </row>
    <row r="272" ht="11.25">
      <c r="A272" s="5"/>
    </row>
    <row r="273" ht="11.25">
      <c r="A273" s="5"/>
    </row>
    <row r="274" ht="11.25">
      <c r="A274" s="5"/>
    </row>
    <row r="275" ht="11.25">
      <c r="A275" s="5"/>
    </row>
    <row r="276" ht="11.25">
      <c r="A276" s="5"/>
    </row>
    <row r="277" ht="11.25">
      <c r="A277" s="5"/>
    </row>
    <row r="278" ht="11.25">
      <c r="A278" s="5"/>
    </row>
    <row r="279" ht="11.25">
      <c r="A279" s="5"/>
    </row>
    <row r="280" ht="11.25">
      <c r="A280" s="5"/>
    </row>
    <row r="281" ht="11.25">
      <c r="A281" s="5"/>
    </row>
    <row r="282" ht="11.25">
      <c r="A282" s="5"/>
    </row>
    <row r="283" ht="11.25">
      <c r="A283" s="5"/>
    </row>
    <row r="284" ht="11.25">
      <c r="A284" s="5"/>
    </row>
    <row r="285" ht="11.25">
      <c r="A285" s="5"/>
    </row>
    <row r="286" ht="11.25">
      <c r="A286" s="5"/>
    </row>
    <row r="287" ht="11.25">
      <c r="A287" s="5"/>
    </row>
    <row r="288" ht="11.25">
      <c r="A288" s="5"/>
    </row>
    <row r="289" ht="11.25">
      <c r="A289" s="5"/>
    </row>
    <row r="290" ht="11.25">
      <c r="A290" s="5"/>
    </row>
    <row r="291" ht="11.25">
      <c r="A291" s="5"/>
    </row>
    <row r="292" ht="11.25">
      <c r="A292" s="5"/>
    </row>
    <row r="293" ht="11.25">
      <c r="A293" s="5"/>
    </row>
    <row r="294" ht="11.25">
      <c r="A294" s="5"/>
    </row>
    <row r="295" ht="11.25">
      <c r="A295" s="5"/>
    </row>
    <row r="296" ht="11.25">
      <c r="A296" s="5"/>
    </row>
    <row r="297" ht="11.25">
      <c r="A297" s="5"/>
    </row>
    <row r="298" ht="11.25">
      <c r="A298" s="5"/>
    </row>
    <row r="299" ht="11.25">
      <c r="A299" s="5"/>
    </row>
    <row r="300" ht="11.25">
      <c r="A300" s="5"/>
    </row>
    <row r="301" ht="11.25">
      <c r="A301" s="5"/>
    </row>
    <row r="302" ht="11.25">
      <c r="A302" s="5"/>
    </row>
    <row r="303" ht="11.25">
      <c r="A303" s="5"/>
    </row>
    <row r="304" ht="11.25">
      <c r="A304" s="5"/>
    </row>
    <row r="305" ht="11.25">
      <c r="A305" s="5"/>
    </row>
    <row r="306" ht="11.25">
      <c r="A306" s="5"/>
    </row>
    <row r="307" ht="11.25">
      <c r="A307" s="5"/>
    </row>
    <row r="308" ht="11.25">
      <c r="A308" s="5"/>
    </row>
    <row r="309" ht="11.25">
      <c r="A309" s="5"/>
    </row>
    <row r="310" ht="11.25">
      <c r="A310" s="5"/>
    </row>
    <row r="311" ht="11.25">
      <c r="A311" s="5"/>
    </row>
  </sheetData>
  <mergeCells count="1">
    <mergeCell ref="A1:Y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Jiři Grossmann</cp:lastModifiedBy>
  <dcterms:created xsi:type="dcterms:W3CDTF">2004-09-14T14:46:33Z</dcterms:created>
  <dcterms:modified xsi:type="dcterms:W3CDTF">2008-10-05T13:02:47Z</dcterms:modified>
  <cp:category/>
  <cp:version/>
  <cp:contentType/>
  <cp:contentStatus/>
</cp:coreProperties>
</file>